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cinaDVoca\Desktop\Proračun 2023\"/>
    </mc:Choice>
  </mc:AlternateContent>
  <xr:revisionPtr revIDLastSave="0" documentId="13_ncr:1_{45182467-D00C-4E10-A466-8AC3C1C8A44F}" xr6:coauthVersionLast="47" xr6:coauthVersionMax="47" xr10:uidLastSave="{00000000-0000-0000-0000-000000000000}"/>
  <bookViews>
    <workbookView xWindow="-120" yWindow="-120" windowWidth="24240" windowHeight="13140" firstSheet="3" activeTab="6" xr2:uid="{00000000-000D-0000-FFFF-FFFF00000000}"/>
  </bookViews>
  <sheets>
    <sheet name="Sažetak" sheetId="4" r:id="rId1"/>
    <sheet name="Račun prihoda i rashoda" sheetId="5" r:id="rId2"/>
    <sheet name="Po izvorima" sheetId="8" r:id="rId3"/>
    <sheet name="Rashodi-funkcijska klasifikacij" sheetId="6" r:id="rId4"/>
    <sheet name="Račun financiranja" sheetId="7" r:id="rId5"/>
    <sheet name="Programska klasifikacija" sheetId="1" r:id="rId6"/>
    <sheet name="Organizacijska klasifikacija" sheetId="9" r:id="rId7"/>
  </sheets>
  <definedNames>
    <definedName name="__CDSG1__">'Programska klasifikacija'!$A$8:$L$49</definedName>
    <definedName name="__CDSG2__">'Programska klasifikacija'!$A$10:$L$48</definedName>
    <definedName name="__CDSG3__">'Programska klasifikacija'!$A$12:$L$47</definedName>
    <definedName name="__CDSG4__">'Programska klasifikacija'!$A$14:$L$46</definedName>
    <definedName name="__CDSG5__">'Programska klasifikacija'!$A$16:$L$32</definedName>
    <definedName name="__CDSG6__">'Programska klasifikacija'!$A$18:$L$31</definedName>
    <definedName name="__CDSG7__">'Programska klasifikacija'!$A$20:$L$30</definedName>
    <definedName name="__CDSG8__">'Programska klasifikacija'!$A$22:$L$25</definedName>
    <definedName name="__CDSG9__">'Programska klasifikacija'!$24:$24</definedName>
    <definedName name="__CDSNaslov__">'Programska klasifikacija'!$A$1:$L$7</definedName>
    <definedName name="__CDSNaslov_T2__">'Programska klasifikacija'!#REF!</definedName>
    <definedName name="__CDSNaslov_T3__">'Programska klasifikacija'!#REF!</definedName>
    <definedName name="__Main__">'Programska klasifikacija'!$A$1:$L$1023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55" i="8" l="1"/>
  <c r="J855" i="8"/>
  <c r="D855" i="8"/>
  <c r="K345" i="8"/>
  <c r="J345" i="8"/>
  <c r="D345" i="8"/>
  <c r="L890" i="8"/>
  <c r="L888" i="8" s="1"/>
  <c r="L886" i="8" s="1"/>
  <c r="L884" i="8" s="1"/>
  <c r="L882" i="8" s="1"/>
  <c r="L880" i="8" s="1"/>
  <c r="K890" i="8"/>
  <c r="K888" i="8"/>
  <c r="K886" i="8"/>
  <c r="K884" i="8" s="1"/>
  <c r="K882" i="8" s="1"/>
  <c r="K880" i="8" s="1"/>
  <c r="J890" i="8"/>
  <c r="G890" i="8"/>
  <c r="G888" i="8" s="1"/>
  <c r="E890" i="8"/>
  <c r="E888" i="8" s="1"/>
  <c r="E886" i="8" s="1"/>
  <c r="E884" i="8" s="1"/>
  <c r="E882" i="8" s="1"/>
  <c r="E880" i="8" s="1"/>
  <c r="D890" i="8"/>
  <c r="I890" i="8" s="1"/>
  <c r="C890" i="8"/>
  <c r="H890" i="8"/>
  <c r="J888" i="8"/>
  <c r="J886" i="8" s="1"/>
  <c r="J884" i="8" s="1"/>
  <c r="J882" i="8" s="1"/>
  <c r="J880" i="8" s="1"/>
  <c r="I873" i="8"/>
  <c r="H873" i="8"/>
  <c r="F873" i="8"/>
  <c r="L871" i="8"/>
  <c r="L869" i="8" s="1"/>
  <c r="L867" i="8" s="1"/>
  <c r="L865" i="8" s="1"/>
  <c r="L863" i="8" s="1"/>
  <c r="L861" i="8" s="1"/>
  <c r="K871" i="8"/>
  <c r="K869" i="8" s="1"/>
  <c r="K867" i="8" s="1"/>
  <c r="K865" i="8" s="1"/>
  <c r="K863" i="8" s="1"/>
  <c r="K861" i="8" s="1"/>
  <c r="J871" i="8"/>
  <c r="J869" i="8" s="1"/>
  <c r="J867" i="8" s="1"/>
  <c r="J865" i="8" s="1"/>
  <c r="J863" i="8" s="1"/>
  <c r="J861" i="8" s="1"/>
  <c r="G871" i="8"/>
  <c r="G869" i="8" s="1"/>
  <c r="E871" i="8"/>
  <c r="D871" i="8"/>
  <c r="D869" i="8"/>
  <c r="C871" i="8"/>
  <c r="H871" i="8" s="1"/>
  <c r="I843" i="8"/>
  <c r="H843" i="8"/>
  <c r="F843" i="8"/>
  <c r="L841" i="8"/>
  <c r="L839" i="8" s="1"/>
  <c r="L837" i="8"/>
  <c r="L835" i="8"/>
  <c r="L833" i="8" s="1"/>
  <c r="L831" i="8" s="1"/>
  <c r="K841" i="8"/>
  <c r="K839" i="8"/>
  <c r="K837" i="8"/>
  <c r="K835" i="8" s="1"/>
  <c r="K833" i="8" s="1"/>
  <c r="K831" i="8" s="1"/>
  <c r="J841" i="8"/>
  <c r="J839" i="8" s="1"/>
  <c r="J837" i="8"/>
  <c r="J835" i="8" s="1"/>
  <c r="J833" i="8" s="1"/>
  <c r="J831" i="8" s="1"/>
  <c r="G841" i="8"/>
  <c r="G839" i="8"/>
  <c r="G837" i="8" s="1"/>
  <c r="G835" i="8" s="1"/>
  <c r="G833" i="8" s="1"/>
  <c r="E841" i="8"/>
  <c r="E839" i="8"/>
  <c r="E837" i="8" s="1"/>
  <c r="E835" i="8" s="1"/>
  <c r="E833" i="8" s="1"/>
  <c r="E831" i="8" s="1"/>
  <c r="D841" i="8"/>
  <c r="C841" i="8"/>
  <c r="I824" i="8"/>
  <c r="H824" i="8"/>
  <c r="F824" i="8"/>
  <c r="L822" i="8"/>
  <c r="L820" i="8" s="1"/>
  <c r="L818" i="8" s="1"/>
  <c r="L816" i="8" s="1"/>
  <c r="L814" i="8" s="1"/>
  <c r="L812" i="8" s="1"/>
  <c r="K822" i="8"/>
  <c r="K820" i="8" s="1"/>
  <c r="K818" i="8"/>
  <c r="K816" i="8" s="1"/>
  <c r="K814" i="8" s="1"/>
  <c r="K812" i="8" s="1"/>
  <c r="J822" i="8"/>
  <c r="J820" i="8"/>
  <c r="J818" i="8" s="1"/>
  <c r="J816" i="8" s="1"/>
  <c r="J814" i="8" s="1"/>
  <c r="J812" i="8" s="1"/>
  <c r="G822" i="8"/>
  <c r="G820" i="8" s="1"/>
  <c r="E822" i="8"/>
  <c r="E820" i="8" s="1"/>
  <c r="E818" i="8" s="1"/>
  <c r="E816" i="8" s="1"/>
  <c r="E814" i="8" s="1"/>
  <c r="E812" i="8" s="1"/>
  <c r="D822" i="8"/>
  <c r="D820" i="8" s="1"/>
  <c r="C822" i="8"/>
  <c r="H822" i="8"/>
  <c r="I805" i="8"/>
  <c r="H805" i="8"/>
  <c r="F805" i="8"/>
  <c r="L803" i="8"/>
  <c r="L801" i="8" s="1"/>
  <c r="L799" i="8" s="1"/>
  <c r="L797" i="8" s="1"/>
  <c r="L795" i="8" s="1"/>
  <c r="L793" i="8" s="1"/>
  <c r="K803" i="8"/>
  <c r="K801" i="8"/>
  <c r="K799" i="8" s="1"/>
  <c r="K797" i="8" s="1"/>
  <c r="K795" i="8" s="1"/>
  <c r="K793" i="8" s="1"/>
  <c r="J803" i="8"/>
  <c r="J801" i="8" s="1"/>
  <c r="J799" i="8" s="1"/>
  <c r="J797" i="8" s="1"/>
  <c r="J795" i="8" s="1"/>
  <c r="J793" i="8" s="1"/>
  <c r="G803" i="8"/>
  <c r="G801" i="8"/>
  <c r="E803" i="8"/>
  <c r="E801" i="8" s="1"/>
  <c r="E799" i="8" s="1"/>
  <c r="E797" i="8" s="1"/>
  <c r="E795" i="8" s="1"/>
  <c r="E793" i="8" s="1"/>
  <c r="D803" i="8"/>
  <c r="D801" i="8"/>
  <c r="C803" i="8"/>
  <c r="H803" i="8" s="1"/>
  <c r="I786" i="8"/>
  <c r="H786" i="8"/>
  <c r="F786" i="8"/>
  <c r="L784" i="8"/>
  <c r="L782" i="8" s="1"/>
  <c r="L780" i="8" s="1"/>
  <c r="L778" i="8" s="1"/>
  <c r="L776" i="8" s="1"/>
  <c r="L774" i="8" s="1"/>
  <c r="K784" i="8"/>
  <c r="K782" i="8" s="1"/>
  <c r="K780" i="8" s="1"/>
  <c r="K778" i="8" s="1"/>
  <c r="K776" i="8" s="1"/>
  <c r="K774" i="8" s="1"/>
  <c r="J784" i="8"/>
  <c r="J782" i="8" s="1"/>
  <c r="J780" i="8" s="1"/>
  <c r="J778" i="8" s="1"/>
  <c r="J776" i="8" s="1"/>
  <c r="J774" i="8" s="1"/>
  <c r="G784" i="8"/>
  <c r="E784" i="8"/>
  <c r="E782" i="8"/>
  <c r="E780" i="8" s="1"/>
  <c r="E778" i="8" s="1"/>
  <c r="E776" i="8" s="1"/>
  <c r="E774" i="8" s="1"/>
  <c r="D784" i="8"/>
  <c r="D782" i="8"/>
  <c r="D780" i="8" s="1"/>
  <c r="D778" i="8" s="1"/>
  <c r="C784" i="8"/>
  <c r="H784" i="8"/>
  <c r="I767" i="8"/>
  <c r="H767" i="8"/>
  <c r="F767" i="8"/>
  <c r="L765" i="8"/>
  <c r="L763" i="8" s="1"/>
  <c r="L761" i="8" s="1"/>
  <c r="L759" i="8" s="1"/>
  <c r="L757" i="8" s="1"/>
  <c r="L755" i="8" s="1"/>
  <c r="K765" i="8"/>
  <c r="K763" i="8" s="1"/>
  <c r="K761" i="8" s="1"/>
  <c r="K759" i="8" s="1"/>
  <c r="K757" i="8" s="1"/>
  <c r="K755" i="8" s="1"/>
  <c r="J765" i="8"/>
  <c r="J763" i="8" s="1"/>
  <c r="J761" i="8" s="1"/>
  <c r="J759" i="8" s="1"/>
  <c r="J757" i="8" s="1"/>
  <c r="J755" i="8" s="1"/>
  <c r="G765" i="8"/>
  <c r="G763" i="8" s="1"/>
  <c r="G761" i="8"/>
  <c r="G759" i="8"/>
  <c r="G757" i="8" s="1"/>
  <c r="E765" i="8"/>
  <c r="E763" i="8"/>
  <c r="E761" i="8"/>
  <c r="E759" i="8" s="1"/>
  <c r="E757" i="8" s="1"/>
  <c r="E755" i="8" s="1"/>
  <c r="D765" i="8"/>
  <c r="C765" i="8"/>
  <c r="I745" i="8"/>
  <c r="H745" i="8"/>
  <c r="F745" i="8"/>
  <c r="L743" i="8"/>
  <c r="L741" i="8" s="1"/>
  <c r="L739" i="8" s="1"/>
  <c r="L737" i="8" s="1"/>
  <c r="L735" i="8" s="1"/>
  <c r="L733" i="8" s="1"/>
  <c r="K743" i="8"/>
  <c r="K741" i="8" s="1"/>
  <c r="K739" i="8" s="1"/>
  <c r="K737" i="8" s="1"/>
  <c r="K735" i="8" s="1"/>
  <c r="K733" i="8" s="1"/>
  <c r="J743" i="8"/>
  <c r="J741" i="8" s="1"/>
  <c r="J739" i="8" s="1"/>
  <c r="J737" i="8" s="1"/>
  <c r="J735" i="8" s="1"/>
  <c r="J733" i="8" s="1"/>
  <c r="G743" i="8"/>
  <c r="G741" i="8" s="1"/>
  <c r="G739" i="8" s="1"/>
  <c r="G737" i="8" s="1"/>
  <c r="G735" i="8" s="1"/>
  <c r="E743" i="8"/>
  <c r="E741" i="8" s="1"/>
  <c r="E739" i="8" s="1"/>
  <c r="E737" i="8" s="1"/>
  <c r="E735" i="8" s="1"/>
  <c r="E733" i="8" s="1"/>
  <c r="D743" i="8"/>
  <c r="C743" i="8"/>
  <c r="H743" i="8"/>
  <c r="I726" i="8"/>
  <c r="H726" i="8"/>
  <c r="F726" i="8"/>
  <c r="L724" i="8"/>
  <c r="L722" i="8" s="1"/>
  <c r="L720" i="8" s="1"/>
  <c r="L718" i="8" s="1"/>
  <c r="L716" i="8" s="1"/>
  <c r="L714" i="8" s="1"/>
  <c r="K724" i="8"/>
  <c r="K722" i="8"/>
  <c r="K720" i="8"/>
  <c r="K718" i="8"/>
  <c r="K716" i="8" s="1"/>
  <c r="K714" i="8" s="1"/>
  <c r="J724" i="8"/>
  <c r="J722" i="8"/>
  <c r="J720" i="8" s="1"/>
  <c r="J718" i="8"/>
  <c r="J716" i="8" s="1"/>
  <c r="J714" i="8" s="1"/>
  <c r="G724" i="8"/>
  <c r="E724" i="8"/>
  <c r="E722" i="8" s="1"/>
  <c r="E720" i="8" s="1"/>
  <c r="E718" i="8" s="1"/>
  <c r="E716" i="8" s="1"/>
  <c r="E714" i="8" s="1"/>
  <c r="D724" i="8"/>
  <c r="C724" i="8"/>
  <c r="C722" i="8"/>
  <c r="H722" i="8"/>
  <c r="I707" i="8"/>
  <c r="H707" i="8"/>
  <c r="F707" i="8"/>
  <c r="L705" i="8"/>
  <c r="L703" i="8" s="1"/>
  <c r="L701" i="8" s="1"/>
  <c r="L699" i="8" s="1"/>
  <c r="L697" i="8" s="1"/>
  <c r="L695" i="8" s="1"/>
  <c r="K705" i="8"/>
  <c r="K703" i="8"/>
  <c r="K701" i="8"/>
  <c r="K699" i="8"/>
  <c r="K697" i="8" s="1"/>
  <c r="K695" i="8" s="1"/>
  <c r="J705" i="8"/>
  <c r="J703" i="8"/>
  <c r="J701" i="8" s="1"/>
  <c r="J699" i="8"/>
  <c r="J697" i="8" s="1"/>
  <c r="J695" i="8" s="1"/>
  <c r="G705" i="8"/>
  <c r="G703" i="8"/>
  <c r="E705" i="8"/>
  <c r="E703" i="8" s="1"/>
  <c r="E701" i="8" s="1"/>
  <c r="E699" i="8" s="1"/>
  <c r="E697" i="8" s="1"/>
  <c r="E695" i="8" s="1"/>
  <c r="D705" i="8"/>
  <c r="C705" i="8"/>
  <c r="H705" i="8"/>
  <c r="I688" i="8"/>
  <c r="H688" i="8"/>
  <c r="F688" i="8"/>
  <c r="L686" i="8"/>
  <c r="L684" i="8" s="1"/>
  <c r="L682" i="8" s="1"/>
  <c r="L680" i="8" s="1"/>
  <c r="L678" i="8" s="1"/>
  <c r="L676" i="8" s="1"/>
  <c r="K686" i="8"/>
  <c r="K684" i="8"/>
  <c r="K682" i="8"/>
  <c r="K680" i="8"/>
  <c r="K678" i="8" s="1"/>
  <c r="K676" i="8" s="1"/>
  <c r="J686" i="8"/>
  <c r="J684" i="8"/>
  <c r="J682" i="8" s="1"/>
  <c r="J680" i="8"/>
  <c r="J678" i="8" s="1"/>
  <c r="J676" i="8" s="1"/>
  <c r="G686" i="8"/>
  <c r="G684" i="8"/>
  <c r="G682" i="8" s="1"/>
  <c r="E686" i="8"/>
  <c r="E684" i="8" s="1"/>
  <c r="E682" i="8"/>
  <c r="E680" i="8"/>
  <c r="E678" i="8" s="1"/>
  <c r="E676" i="8" s="1"/>
  <c r="D686" i="8"/>
  <c r="D684" i="8"/>
  <c r="C686" i="8"/>
  <c r="H686" i="8" s="1"/>
  <c r="I669" i="8"/>
  <c r="H669" i="8"/>
  <c r="F669" i="8"/>
  <c r="L667" i="8"/>
  <c r="L665" i="8"/>
  <c r="L663" i="8" s="1"/>
  <c r="L661" i="8" s="1"/>
  <c r="L659" i="8" s="1"/>
  <c r="L657" i="8" s="1"/>
  <c r="K667" i="8"/>
  <c r="K665" i="8" s="1"/>
  <c r="K663" i="8" s="1"/>
  <c r="K661" i="8" s="1"/>
  <c r="K659" i="8" s="1"/>
  <c r="K657" i="8" s="1"/>
  <c r="J667" i="8"/>
  <c r="J665" i="8"/>
  <c r="J663" i="8"/>
  <c r="J661" i="8" s="1"/>
  <c r="J659" i="8" s="1"/>
  <c r="J657" i="8" s="1"/>
  <c r="G667" i="8"/>
  <c r="G665" i="8"/>
  <c r="G663" i="8" s="1"/>
  <c r="G661" i="8" s="1"/>
  <c r="G659" i="8" s="1"/>
  <c r="E667" i="8"/>
  <c r="E665" i="8" s="1"/>
  <c r="E663" i="8"/>
  <c r="E661" i="8" s="1"/>
  <c r="E659" i="8" s="1"/>
  <c r="E657" i="8" s="1"/>
  <c r="D667" i="8"/>
  <c r="C667" i="8"/>
  <c r="H667" i="8" s="1"/>
  <c r="I644" i="8"/>
  <c r="H644" i="8"/>
  <c r="F644" i="8"/>
  <c r="L642" i="8"/>
  <c r="L640" i="8" s="1"/>
  <c r="L638" i="8" s="1"/>
  <c r="L636" i="8" s="1"/>
  <c r="L634" i="8" s="1"/>
  <c r="L632" i="8" s="1"/>
  <c r="L630" i="8" s="1"/>
  <c r="K642" i="8"/>
  <c r="K640" i="8"/>
  <c r="K638" i="8" s="1"/>
  <c r="K636" i="8"/>
  <c r="K634" i="8" s="1"/>
  <c r="K632" i="8" s="1"/>
  <c r="K630" i="8" s="1"/>
  <c r="J642" i="8"/>
  <c r="J640" i="8"/>
  <c r="J638" i="8" s="1"/>
  <c r="J636" i="8" s="1"/>
  <c r="J634" i="8" s="1"/>
  <c r="J632" i="8" s="1"/>
  <c r="J630" i="8" s="1"/>
  <c r="G642" i="8"/>
  <c r="G640" i="8"/>
  <c r="G638" i="8"/>
  <c r="G636" i="8"/>
  <c r="E642" i="8"/>
  <c r="E640" i="8"/>
  <c r="E638" i="8"/>
  <c r="E636" i="8"/>
  <c r="E634" i="8" s="1"/>
  <c r="E632" i="8" s="1"/>
  <c r="E630" i="8" s="1"/>
  <c r="D642" i="8"/>
  <c r="C642" i="8"/>
  <c r="I622" i="8"/>
  <c r="H622" i="8"/>
  <c r="F622" i="8"/>
  <c r="L620" i="8"/>
  <c r="L618" i="8"/>
  <c r="L616" i="8" s="1"/>
  <c r="L614" i="8" s="1"/>
  <c r="L612" i="8" s="1"/>
  <c r="L610" i="8" s="1"/>
  <c r="L608" i="8" s="1"/>
  <c r="K620" i="8"/>
  <c r="K618" i="8" s="1"/>
  <c r="K616" i="8"/>
  <c r="K614" i="8"/>
  <c r="K612" i="8" s="1"/>
  <c r="K610" i="8" s="1"/>
  <c r="K608" i="8" s="1"/>
  <c r="J620" i="8"/>
  <c r="J618" i="8"/>
  <c r="J616" i="8" s="1"/>
  <c r="J614" i="8" s="1"/>
  <c r="J612" i="8" s="1"/>
  <c r="J610" i="8" s="1"/>
  <c r="J608" i="8" s="1"/>
  <c r="G620" i="8"/>
  <c r="G618" i="8" s="1"/>
  <c r="G616" i="8" s="1"/>
  <c r="G614" i="8" s="1"/>
  <c r="G612" i="8" s="1"/>
  <c r="E620" i="8"/>
  <c r="E618" i="8" s="1"/>
  <c r="E616" i="8" s="1"/>
  <c r="E614" i="8" s="1"/>
  <c r="E612" i="8" s="1"/>
  <c r="E610" i="8" s="1"/>
  <c r="E608" i="8" s="1"/>
  <c r="D620" i="8"/>
  <c r="C620" i="8"/>
  <c r="H620" i="8"/>
  <c r="I600" i="8"/>
  <c r="H600" i="8"/>
  <c r="F600" i="8"/>
  <c r="L598" i="8"/>
  <c r="L596" i="8" s="1"/>
  <c r="L594" i="8" s="1"/>
  <c r="L592" i="8" s="1"/>
  <c r="L590" i="8" s="1"/>
  <c r="L588" i="8" s="1"/>
  <c r="K598" i="8"/>
  <c r="K596" i="8" s="1"/>
  <c r="K594" i="8" s="1"/>
  <c r="K592" i="8" s="1"/>
  <c r="K590" i="8" s="1"/>
  <c r="K588" i="8" s="1"/>
  <c r="J598" i="8"/>
  <c r="J596" i="8" s="1"/>
  <c r="J594" i="8" s="1"/>
  <c r="J592" i="8" s="1"/>
  <c r="J590" i="8" s="1"/>
  <c r="J588" i="8" s="1"/>
  <c r="G598" i="8"/>
  <c r="E598" i="8"/>
  <c r="E596" i="8" s="1"/>
  <c r="D598" i="8"/>
  <c r="D596" i="8" s="1"/>
  <c r="C598" i="8"/>
  <c r="H598" i="8" s="1"/>
  <c r="I581" i="8"/>
  <c r="H581" i="8"/>
  <c r="F581" i="8"/>
  <c r="L579" i="8"/>
  <c r="L577" i="8" s="1"/>
  <c r="L575" i="8" s="1"/>
  <c r="L573" i="8"/>
  <c r="L571" i="8"/>
  <c r="L569" i="8" s="1"/>
  <c r="K579" i="8"/>
  <c r="K577" i="8"/>
  <c r="K575" i="8"/>
  <c r="K573" i="8" s="1"/>
  <c r="K571" i="8" s="1"/>
  <c r="K569" i="8"/>
  <c r="J579" i="8"/>
  <c r="J577" i="8" s="1"/>
  <c r="J575" i="8" s="1"/>
  <c r="J573" i="8" s="1"/>
  <c r="J571" i="8" s="1"/>
  <c r="J569" i="8" s="1"/>
  <c r="G579" i="8"/>
  <c r="G577" i="8"/>
  <c r="G575" i="8" s="1"/>
  <c r="G573" i="8" s="1"/>
  <c r="G571" i="8" s="1"/>
  <c r="E579" i="8"/>
  <c r="E577" i="8"/>
  <c r="E575" i="8" s="1"/>
  <c r="E573" i="8" s="1"/>
  <c r="E571" i="8" s="1"/>
  <c r="E569" i="8" s="1"/>
  <c r="D579" i="8"/>
  <c r="C579" i="8"/>
  <c r="C577" i="8" s="1"/>
  <c r="C575" i="8" s="1"/>
  <c r="I562" i="8"/>
  <c r="H562" i="8"/>
  <c r="F562" i="8"/>
  <c r="L560" i="8"/>
  <c r="L558" i="8" s="1"/>
  <c r="L556" i="8" s="1"/>
  <c r="L554" i="8" s="1"/>
  <c r="L552" i="8" s="1"/>
  <c r="L550" i="8" s="1"/>
  <c r="L548" i="8" s="1"/>
  <c r="K560" i="8"/>
  <c r="K558" i="8" s="1"/>
  <c r="K556" i="8" s="1"/>
  <c r="K554" i="8" s="1"/>
  <c r="K552" i="8" s="1"/>
  <c r="K550" i="8" s="1"/>
  <c r="K548" i="8" s="1"/>
  <c r="J560" i="8"/>
  <c r="J558" i="8" s="1"/>
  <c r="J556" i="8" s="1"/>
  <c r="J554" i="8" s="1"/>
  <c r="J552" i="8" s="1"/>
  <c r="J550" i="8" s="1"/>
  <c r="J548" i="8" s="1"/>
  <c r="G560" i="8"/>
  <c r="E560" i="8"/>
  <c r="E558" i="8"/>
  <c r="E556" i="8"/>
  <c r="E554" i="8" s="1"/>
  <c r="E552" i="8" s="1"/>
  <c r="E550" i="8" s="1"/>
  <c r="D560" i="8"/>
  <c r="D558" i="8" s="1"/>
  <c r="D556" i="8" s="1"/>
  <c r="D554" i="8" s="1"/>
  <c r="C560" i="8"/>
  <c r="H560" i="8"/>
  <c r="I540" i="8"/>
  <c r="H540" i="8"/>
  <c r="F540" i="8"/>
  <c r="L538" i="8"/>
  <c r="L536" i="8" s="1"/>
  <c r="L534" i="8" s="1"/>
  <c r="L532" i="8" s="1"/>
  <c r="L530" i="8" s="1"/>
  <c r="L528" i="8" s="1"/>
  <c r="L526" i="8" s="1"/>
  <c r="K538" i="8"/>
  <c r="K536" i="8"/>
  <c r="K534" i="8"/>
  <c r="K532" i="8" s="1"/>
  <c r="K530" i="8" s="1"/>
  <c r="K528" i="8" s="1"/>
  <c r="K526" i="8" s="1"/>
  <c r="J538" i="8"/>
  <c r="J536" i="8" s="1"/>
  <c r="J534" i="8"/>
  <c r="J532" i="8" s="1"/>
  <c r="J530" i="8" s="1"/>
  <c r="J528" i="8" s="1"/>
  <c r="J526" i="8" s="1"/>
  <c r="G538" i="8"/>
  <c r="E538" i="8"/>
  <c r="E536" i="8" s="1"/>
  <c r="E534" i="8" s="1"/>
  <c r="E532" i="8" s="1"/>
  <c r="E530" i="8" s="1"/>
  <c r="E528" i="8" s="1"/>
  <c r="E526" i="8" s="1"/>
  <c r="D538" i="8"/>
  <c r="C538" i="8"/>
  <c r="C536" i="8" s="1"/>
  <c r="H536" i="8"/>
  <c r="I518" i="8"/>
  <c r="H518" i="8"/>
  <c r="F518" i="8"/>
  <c r="L516" i="8"/>
  <c r="L514" i="8" s="1"/>
  <c r="L512" i="8" s="1"/>
  <c r="L510" i="8" s="1"/>
  <c r="L508" i="8" s="1"/>
  <c r="L506" i="8" s="1"/>
  <c r="K516" i="8"/>
  <c r="K514" i="8" s="1"/>
  <c r="K512" i="8" s="1"/>
  <c r="K510" i="8" s="1"/>
  <c r="K508" i="8" s="1"/>
  <c r="K506" i="8" s="1"/>
  <c r="J516" i="8"/>
  <c r="J514" i="8"/>
  <c r="J512" i="8" s="1"/>
  <c r="J510" i="8" s="1"/>
  <c r="J508" i="8" s="1"/>
  <c r="J506" i="8" s="1"/>
  <c r="G516" i="8"/>
  <c r="E516" i="8"/>
  <c r="D516" i="8"/>
  <c r="D514" i="8"/>
  <c r="C516" i="8"/>
  <c r="I499" i="8"/>
  <c r="H499" i="8"/>
  <c r="F499" i="8"/>
  <c r="L497" i="8"/>
  <c r="L495" i="8" s="1"/>
  <c r="L493" i="8"/>
  <c r="L491" i="8" s="1"/>
  <c r="L489" i="8" s="1"/>
  <c r="L487" i="8" s="1"/>
  <c r="K497" i="8"/>
  <c r="K495" i="8" s="1"/>
  <c r="K493" i="8" s="1"/>
  <c r="K491" i="8" s="1"/>
  <c r="K489" i="8" s="1"/>
  <c r="K487" i="8" s="1"/>
  <c r="J497" i="8"/>
  <c r="J495" i="8" s="1"/>
  <c r="J493" i="8"/>
  <c r="J491" i="8" s="1"/>
  <c r="J489" i="8" s="1"/>
  <c r="J487" i="8" s="1"/>
  <c r="G497" i="8"/>
  <c r="G495" i="8"/>
  <c r="G493" i="8" s="1"/>
  <c r="G491" i="8" s="1"/>
  <c r="G489" i="8" s="1"/>
  <c r="G487" i="8" s="1"/>
  <c r="E497" i="8"/>
  <c r="E495" i="8" s="1"/>
  <c r="E493" i="8" s="1"/>
  <c r="E491" i="8" s="1"/>
  <c r="E489" i="8" s="1"/>
  <c r="E487" i="8" s="1"/>
  <c r="D497" i="8"/>
  <c r="D495" i="8" s="1"/>
  <c r="C497" i="8"/>
  <c r="H497" i="8" s="1"/>
  <c r="I480" i="8"/>
  <c r="H480" i="8"/>
  <c r="F480" i="8"/>
  <c r="L478" i="8"/>
  <c r="L476" i="8"/>
  <c r="L474" i="8"/>
  <c r="L472" i="8" s="1"/>
  <c r="L470" i="8" s="1"/>
  <c r="L468" i="8" s="1"/>
  <c r="K478" i="8"/>
  <c r="K476" i="8"/>
  <c r="K474" i="8" s="1"/>
  <c r="K472" i="8" s="1"/>
  <c r="K470" i="8" s="1"/>
  <c r="K468" i="8" s="1"/>
  <c r="J478" i="8"/>
  <c r="J476" i="8"/>
  <c r="J474" i="8" s="1"/>
  <c r="J472" i="8" s="1"/>
  <c r="J470" i="8" s="1"/>
  <c r="J468" i="8" s="1"/>
  <c r="G478" i="8"/>
  <c r="G476" i="8"/>
  <c r="G474" i="8" s="1"/>
  <c r="G472" i="8" s="1"/>
  <c r="E478" i="8"/>
  <c r="E476" i="8" s="1"/>
  <c r="E474" i="8" s="1"/>
  <c r="E472" i="8" s="1"/>
  <c r="E470" i="8" s="1"/>
  <c r="E468" i="8" s="1"/>
  <c r="D478" i="8"/>
  <c r="D476" i="8" s="1"/>
  <c r="C478" i="8"/>
  <c r="H478" i="8" s="1"/>
  <c r="I461" i="8"/>
  <c r="H461" i="8"/>
  <c r="F461" i="8"/>
  <c r="L459" i="8"/>
  <c r="L457" i="8"/>
  <c r="L455" i="8" s="1"/>
  <c r="L453" i="8" s="1"/>
  <c r="L451" i="8" s="1"/>
  <c r="L449" i="8" s="1"/>
  <c r="K459" i="8"/>
  <c r="K457" i="8"/>
  <c r="K455" i="8" s="1"/>
  <c r="K453" i="8" s="1"/>
  <c r="K451" i="8" s="1"/>
  <c r="K449" i="8" s="1"/>
  <c r="J459" i="8"/>
  <c r="J457" i="8"/>
  <c r="J455" i="8" s="1"/>
  <c r="J453" i="8" s="1"/>
  <c r="J451" i="8" s="1"/>
  <c r="J449" i="8" s="1"/>
  <c r="G459" i="8"/>
  <c r="G457" i="8"/>
  <c r="G455" i="8" s="1"/>
  <c r="G453" i="8" s="1"/>
  <c r="E459" i="8"/>
  <c r="E457" i="8" s="1"/>
  <c r="E455" i="8" s="1"/>
  <c r="E453" i="8" s="1"/>
  <c r="E451" i="8" s="1"/>
  <c r="E449" i="8" s="1"/>
  <c r="D459" i="8"/>
  <c r="C459" i="8"/>
  <c r="H459" i="8"/>
  <c r="I442" i="8"/>
  <c r="H442" i="8"/>
  <c r="F442" i="8"/>
  <c r="L440" i="8"/>
  <c r="L438" i="8" s="1"/>
  <c r="L436" i="8" s="1"/>
  <c r="L434" i="8" s="1"/>
  <c r="L432" i="8" s="1"/>
  <c r="L430" i="8" s="1"/>
  <c r="K440" i="8"/>
  <c r="K438" i="8" s="1"/>
  <c r="K436" i="8" s="1"/>
  <c r="K434" i="8" s="1"/>
  <c r="K432" i="8" s="1"/>
  <c r="K430" i="8" s="1"/>
  <c r="J440" i="8"/>
  <c r="J438" i="8" s="1"/>
  <c r="J436" i="8" s="1"/>
  <c r="J434" i="8" s="1"/>
  <c r="J432" i="8" s="1"/>
  <c r="J430" i="8" s="1"/>
  <c r="G440" i="8"/>
  <c r="E440" i="8"/>
  <c r="E438" i="8"/>
  <c r="E436" i="8" s="1"/>
  <c r="E434" i="8" s="1"/>
  <c r="E432" i="8" s="1"/>
  <c r="E430" i="8" s="1"/>
  <c r="D440" i="8"/>
  <c r="D438" i="8"/>
  <c r="C440" i="8"/>
  <c r="C438" i="8"/>
  <c r="I423" i="8"/>
  <c r="H423" i="8"/>
  <c r="F423" i="8"/>
  <c r="L421" i="8"/>
  <c r="L419" i="8" s="1"/>
  <c r="L417" i="8" s="1"/>
  <c r="L415" i="8" s="1"/>
  <c r="L413" i="8" s="1"/>
  <c r="L411" i="8" s="1"/>
  <c r="K421" i="8"/>
  <c r="K419" i="8" s="1"/>
  <c r="K417" i="8" s="1"/>
  <c r="K415" i="8" s="1"/>
  <c r="K413" i="8" s="1"/>
  <c r="K411" i="8" s="1"/>
  <c r="K409" i="8" s="1"/>
  <c r="J421" i="8"/>
  <c r="J419" i="8" s="1"/>
  <c r="J417" i="8" s="1"/>
  <c r="J415" i="8" s="1"/>
  <c r="J413" i="8" s="1"/>
  <c r="J411" i="8" s="1"/>
  <c r="G421" i="8"/>
  <c r="G419" i="8" s="1"/>
  <c r="E421" i="8"/>
  <c r="E419" i="8" s="1"/>
  <c r="E417" i="8" s="1"/>
  <c r="E415" i="8" s="1"/>
  <c r="E413" i="8" s="1"/>
  <c r="E411" i="8" s="1"/>
  <c r="D421" i="8"/>
  <c r="D419" i="8" s="1"/>
  <c r="C421" i="8"/>
  <c r="H421" i="8"/>
  <c r="I401" i="8"/>
  <c r="H401" i="8"/>
  <c r="F401" i="8"/>
  <c r="L399" i="8"/>
  <c r="L397" i="8" s="1"/>
  <c r="L395" i="8" s="1"/>
  <c r="L393" i="8" s="1"/>
  <c r="L391" i="8" s="1"/>
  <c r="L389" i="8" s="1"/>
  <c r="K399" i="8"/>
  <c r="K397" i="8" s="1"/>
  <c r="K395" i="8" s="1"/>
  <c r="K393" i="8" s="1"/>
  <c r="K391" i="8" s="1"/>
  <c r="K389" i="8" s="1"/>
  <c r="J399" i="8"/>
  <c r="J397" i="8" s="1"/>
  <c r="J395" i="8" s="1"/>
  <c r="J393" i="8" s="1"/>
  <c r="J391" i="8" s="1"/>
  <c r="J389" i="8" s="1"/>
  <c r="G399" i="8"/>
  <c r="G397" i="8" s="1"/>
  <c r="E399" i="8"/>
  <c r="E397" i="8" s="1"/>
  <c r="E395" i="8" s="1"/>
  <c r="E393" i="8" s="1"/>
  <c r="E391" i="8" s="1"/>
  <c r="E389" i="8" s="1"/>
  <c r="D399" i="8"/>
  <c r="C399" i="8"/>
  <c r="C397" i="8"/>
  <c r="C395" i="8" s="1"/>
  <c r="I382" i="8"/>
  <c r="H382" i="8"/>
  <c r="F382" i="8"/>
  <c r="L380" i="8"/>
  <c r="L378" i="8" s="1"/>
  <c r="L376" i="8" s="1"/>
  <c r="L374" i="8" s="1"/>
  <c r="L372" i="8" s="1"/>
  <c r="L370" i="8" s="1"/>
  <c r="K380" i="8"/>
  <c r="K378" i="8" s="1"/>
  <c r="K376" i="8" s="1"/>
  <c r="K374" i="8" s="1"/>
  <c r="K372" i="8" s="1"/>
  <c r="K370" i="8" s="1"/>
  <c r="J380" i="8"/>
  <c r="J378" i="8" s="1"/>
  <c r="J376" i="8" s="1"/>
  <c r="J374" i="8" s="1"/>
  <c r="J372" i="8" s="1"/>
  <c r="J370" i="8" s="1"/>
  <c r="G380" i="8"/>
  <c r="G378" i="8" s="1"/>
  <c r="G376" i="8" s="1"/>
  <c r="E380" i="8"/>
  <c r="E378" i="8" s="1"/>
  <c r="E376" i="8" s="1"/>
  <c r="E374" i="8" s="1"/>
  <c r="E372" i="8" s="1"/>
  <c r="E370" i="8" s="1"/>
  <c r="D380" i="8"/>
  <c r="C380" i="8"/>
  <c r="H380" i="8"/>
  <c r="I363" i="8"/>
  <c r="H363" i="8"/>
  <c r="F363" i="8"/>
  <c r="L361" i="8"/>
  <c r="L359" i="8" s="1"/>
  <c r="L357" i="8" s="1"/>
  <c r="L355" i="8" s="1"/>
  <c r="L353" i="8" s="1"/>
  <c r="L351" i="8" s="1"/>
  <c r="L349" i="8" s="1"/>
  <c r="K361" i="8"/>
  <c r="K359" i="8" s="1"/>
  <c r="K357" i="8" s="1"/>
  <c r="K355" i="8" s="1"/>
  <c r="K353" i="8" s="1"/>
  <c r="K351" i="8" s="1"/>
  <c r="J361" i="8"/>
  <c r="J359" i="8" s="1"/>
  <c r="J357" i="8" s="1"/>
  <c r="J355" i="8" s="1"/>
  <c r="J353" i="8" s="1"/>
  <c r="J351" i="8" s="1"/>
  <c r="J349" i="8" s="1"/>
  <c r="G361" i="8"/>
  <c r="G359" i="8" s="1"/>
  <c r="E361" i="8"/>
  <c r="E359" i="8" s="1"/>
  <c r="E357" i="8" s="1"/>
  <c r="E355" i="8" s="1"/>
  <c r="E353" i="8" s="1"/>
  <c r="E351" i="8" s="1"/>
  <c r="E349" i="8" s="1"/>
  <c r="D361" i="8"/>
  <c r="C361" i="8"/>
  <c r="H361" i="8"/>
  <c r="K309" i="5"/>
  <c r="J309" i="5"/>
  <c r="D309" i="5"/>
  <c r="L346" i="5"/>
  <c r="L344" i="5" s="1"/>
  <c r="L342" i="5" s="1"/>
  <c r="L340" i="5" s="1"/>
  <c r="L338" i="5" s="1"/>
  <c r="L336" i="5" s="1"/>
  <c r="L334" i="5" s="1"/>
  <c r="L357" i="5" s="1"/>
  <c r="K346" i="5"/>
  <c r="K344" i="5"/>
  <c r="K342" i="5" s="1"/>
  <c r="K340" i="5" s="1"/>
  <c r="K338" i="5" s="1"/>
  <c r="K336" i="5" s="1"/>
  <c r="K334" i="5" s="1"/>
  <c r="K357" i="5" s="1"/>
  <c r="J346" i="5"/>
  <c r="J344" i="5"/>
  <c r="J342" i="5" s="1"/>
  <c r="J340" i="5" s="1"/>
  <c r="J338" i="5" s="1"/>
  <c r="J336" i="5" s="1"/>
  <c r="J334" i="5" s="1"/>
  <c r="G346" i="5"/>
  <c r="G344" i="5" s="1"/>
  <c r="G342" i="5" s="1"/>
  <c r="E346" i="5"/>
  <c r="E344" i="5" s="1"/>
  <c r="E342" i="5" s="1"/>
  <c r="E340" i="5" s="1"/>
  <c r="E338" i="5" s="1"/>
  <c r="E336" i="5" s="1"/>
  <c r="E334" i="5" s="1"/>
  <c r="D346" i="5"/>
  <c r="I346" i="5"/>
  <c r="C346" i="5"/>
  <c r="C344" i="5"/>
  <c r="I326" i="5"/>
  <c r="H326" i="5"/>
  <c r="F326" i="5"/>
  <c r="L324" i="5"/>
  <c r="L322" i="5" s="1"/>
  <c r="L320" i="5" s="1"/>
  <c r="L318" i="5" s="1"/>
  <c r="L316" i="5" s="1"/>
  <c r="L314" i="5" s="1"/>
  <c r="L312" i="5" s="1"/>
  <c r="K324" i="5"/>
  <c r="K322" i="5"/>
  <c r="K320" i="5" s="1"/>
  <c r="K318" i="5" s="1"/>
  <c r="K316" i="5" s="1"/>
  <c r="K314" i="5" s="1"/>
  <c r="K312" i="5" s="1"/>
  <c r="J324" i="5"/>
  <c r="J322" i="5" s="1"/>
  <c r="J320" i="5" s="1"/>
  <c r="J318" i="5" s="1"/>
  <c r="J316" i="5" s="1"/>
  <c r="J314" i="5" s="1"/>
  <c r="J312" i="5" s="1"/>
  <c r="G324" i="5"/>
  <c r="E324" i="5"/>
  <c r="E322" i="5" s="1"/>
  <c r="D324" i="5"/>
  <c r="D322" i="5"/>
  <c r="C324" i="5"/>
  <c r="C322" i="5"/>
  <c r="H399" i="8"/>
  <c r="F516" i="8"/>
  <c r="H538" i="8"/>
  <c r="C888" i="8"/>
  <c r="C886" i="8" s="1"/>
  <c r="H886" i="8" s="1"/>
  <c r="I841" i="8"/>
  <c r="I380" i="8"/>
  <c r="C378" i="8"/>
  <c r="C376" i="8"/>
  <c r="H376" i="8" s="1"/>
  <c r="I724" i="8"/>
  <c r="F784" i="8"/>
  <c r="F538" i="8"/>
  <c r="C665" i="8"/>
  <c r="H665" i="8"/>
  <c r="F497" i="8"/>
  <c r="C782" i="8"/>
  <c r="H782" i="8" s="1"/>
  <c r="I516" i="8"/>
  <c r="I538" i="8"/>
  <c r="F822" i="8"/>
  <c r="I871" i="8"/>
  <c r="F440" i="8"/>
  <c r="I361" i="8"/>
  <c r="C869" i="8"/>
  <c r="H869" i="8" s="1"/>
  <c r="G867" i="8"/>
  <c r="F869" i="8"/>
  <c r="L901" i="8"/>
  <c r="G886" i="8"/>
  <c r="L859" i="8"/>
  <c r="L857" i="8" s="1"/>
  <c r="D867" i="8"/>
  <c r="F871" i="8"/>
  <c r="E869" i="8"/>
  <c r="E867" i="8" s="1"/>
  <c r="E865" i="8" s="1"/>
  <c r="E863" i="8" s="1"/>
  <c r="E861" i="8" s="1"/>
  <c r="D888" i="8"/>
  <c r="F888" i="8"/>
  <c r="F890" i="8"/>
  <c r="E901" i="8"/>
  <c r="I421" i="8"/>
  <c r="F478" i="8"/>
  <c r="C703" i="8"/>
  <c r="G536" i="8"/>
  <c r="G534" i="8" s="1"/>
  <c r="G532" i="8" s="1"/>
  <c r="G530" i="8" s="1"/>
  <c r="I686" i="8"/>
  <c r="I705" i="8"/>
  <c r="C359" i="8"/>
  <c r="H359" i="8" s="1"/>
  <c r="I784" i="8"/>
  <c r="C596" i="8"/>
  <c r="I778" i="8"/>
  <c r="F421" i="8"/>
  <c r="E514" i="8"/>
  <c r="E512" i="8" s="1"/>
  <c r="E510" i="8" s="1"/>
  <c r="E508" i="8" s="1"/>
  <c r="E506" i="8" s="1"/>
  <c r="I684" i="8"/>
  <c r="G514" i="8"/>
  <c r="F514" i="8"/>
  <c r="I782" i="8"/>
  <c r="J655" i="8"/>
  <c r="C558" i="8"/>
  <c r="C720" i="8"/>
  <c r="C718" i="8" s="1"/>
  <c r="F705" i="8"/>
  <c r="I440" i="8"/>
  <c r="I478" i="8"/>
  <c r="I765" i="8"/>
  <c r="F803" i="8"/>
  <c r="H579" i="8"/>
  <c r="G782" i="8"/>
  <c r="F841" i="8"/>
  <c r="H397" i="8"/>
  <c r="I399" i="8"/>
  <c r="C495" i="8"/>
  <c r="C534" i="8"/>
  <c r="I560" i="8"/>
  <c r="I642" i="8"/>
  <c r="F765" i="8"/>
  <c r="I803" i="8"/>
  <c r="I459" i="8"/>
  <c r="K753" i="8"/>
  <c r="F686" i="8"/>
  <c r="D703" i="8"/>
  <c r="D701" i="8" s="1"/>
  <c r="C741" i="8"/>
  <c r="H741" i="8" s="1"/>
  <c r="L753" i="8"/>
  <c r="C801" i="8"/>
  <c r="C799" i="8"/>
  <c r="H799" i="8" s="1"/>
  <c r="F459" i="8"/>
  <c r="D536" i="8"/>
  <c r="I536" i="8"/>
  <c r="I598" i="8"/>
  <c r="D682" i="8"/>
  <c r="F682" i="8" s="1"/>
  <c r="I438" i="8"/>
  <c r="C618" i="8"/>
  <c r="H618" i="8"/>
  <c r="I822" i="8"/>
  <c r="H438" i="8"/>
  <c r="C436" i="8"/>
  <c r="E753" i="8"/>
  <c r="K655" i="8"/>
  <c r="G755" i="8"/>
  <c r="G818" i="8"/>
  <c r="F820" i="8"/>
  <c r="D359" i="8"/>
  <c r="F361" i="8"/>
  <c r="D436" i="8"/>
  <c r="H440" i="8"/>
  <c r="C457" i="8"/>
  <c r="G610" i="8"/>
  <c r="I743" i="8"/>
  <c r="F743" i="8"/>
  <c r="D741" i="8"/>
  <c r="F741" i="8"/>
  <c r="G438" i="8"/>
  <c r="D457" i="8"/>
  <c r="I667" i="8"/>
  <c r="F667" i="8"/>
  <c r="D665" i="8"/>
  <c r="F665" i="8" s="1"/>
  <c r="G680" i="8"/>
  <c r="H841" i="8"/>
  <c r="C839" i="8"/>
  <c r="E655" i="8"/>
  <c r="I820" i="8"/>
  <c r="D818" i="8"/>
  <c r="D378" i="8"/>
  <c r="F380" i="8"/>
  <c r="C476" i="8"/>
  <c r="G558" i="8"/>
  <c r="F560" i="8"/>
  <c r="H642" i="8"/>
  <c r="C640" i="8"/>
  <c r="G733" i="8"/>
  <c r="D776" i="8"/>
  <c r="I556" i="8"/>
  <c r="G657" i="8"/>
  <c r="J753" i="8"/>
  <c r="H765" i="8"/>
  <c r="C763" i="8"/>
  <c r="D397" i="8"/>
  <c r="F399" i="8"/>
  <c r="C419" i="8"/>
  <c r="H577" i="8"/>
  <c r="G722" i="8"/>
  <c r="F724" i="8"/>
  <c r="I801" i="8"/>
  <c r="G596" i="8"/>
  <c r="F598" i="8"/>
  <c r="L655" i="8"/>
  <c r="G799" i="8"/>
  <c r="F801" i="8"/>
  <c r="G831" i="8"/>
  <c r="I497" i="8"/>
  <c r="H516" i="8"/>
  <c r="C514" i="8"/>
  <c r="I558" i="8"/>
  <c r="G634" i="8"/>
  <c r="F703" i="8"/>
  <c r="G701" i="8"/>
  <c r="F579" i="8"/>
  <c r="D577" i="8"/>
  <c r="I579" i="8"/>
  <c r="I620" i="8"/>
  <c r="F620" i="8"/>
  <c r="D618" i="8"/>
  <c r="F618" i="8"/>
  <c r="D722" i="8"/>
  <c r="D799" i="8"/>
  <c r="C820" i="8"/>
  <c r="H724" i="8"/>
  <c r="I780" i="8"/>
  <c r="D594" i="8"/>
  <c r="D640" i="8"/>
  <c r="F640" i="8"/>
  <c r="F642" i="8"/>
  <c r="D763" i="8"/>
  <c r="F763" i="8" s="1"/>
  <c r="D839" i="8"/>
  <c r="F839" i="8" s="1"/>
  <c r="C684" i="8"/>
  <c r="D512" i="8"/>
  <c r="F684" i="8"/>
  <c r="C780" i="8"/>
  <c r="H324" i="5"/>
  <c r="D344" i="5"/>
  <c r="I344" i="5"/>
  <c r="F346" i="5"/>
  <c r="F324" i="5"/>
  <c r="H322" i="5"/>
  <c r="C320" i="5"/>
  <c r="E357" i="5"/>
  <c r="D320" i="5"/>
  <c r="C342" i="5"/>
  <c r="H344" i="5"/>
  <c r="L310" i="5"/>
  <c r="J357" i="5"/>
  <c r="I324" i="5"/>
  <c r="G322" i="5"/>
  <c r="H346" i="5"/>
  <c r="I46" i="9"/>
  <c r="H46" i="9"/>
  <c r="F46" i="9"/>
  <c r="L44" i="9"/>
  <c r="L42" i="9"/>
  <c r="L40" i="9" s="1"/>
  <c r="L38" i="9" s="1"/>
  <c r="L36" i="9" s="1"/>
  <c r="L34" i="9" s="1"/>
  <c r="L32" i="9" s="1"/>
  <c r="L30" i="9" s="1"/>
  <c r="L56" i="9" s="1"/>
  <c r="K44" i="9"/>
  <c r="K42" i="9" s="1"/>
  <c r="K40" i="9" s="1"/>
  <c r="K38" i="9" s="1"/>
  <c r="K36" i="9" s="1"/>
  <c r="K34" i="9" s="1"/>
  <c r="K32" i="9" s="1"/>
  <c r="K30" i="9" s="1"/>
  <c r="K56" i="9" s="1"/>
  <c r="J44" i="9"/>
  <c r="G44" i="9"/>
  <c r="G42" i="9" s="1"/>
  <c r="E44" i="9"/>
  <c r="E42" i="9" s="1"/>
  <c r="E40" i="9" s="1"/>
  <c r="E38" i="9" s="1"/>
  <c r="E36" i="9" s="1"/>
  <c r="E34" i="9" s="1"/>
  <c r="E32" i="9" s="1"/>
  <c r="E30" i="9" s="1"/>
  <c r="E56" i="9" s="1"/>
  <c r="D44" i="9"/>
  <c r="F44" i="9"/>
  <c r="C44" i="9"/>
  <c r="H44" i="9" s="1"/>
  <c r="J42" i="9"/>
  <c r="J40" i="9"/>
  <c r="J38" i="9" s="1"/>
  <c r="J36" i="9" s="1"/>
  <c r="J34" i="9" s="1"/>
  <c r="J32" i="9" s="1"/>
  <c r="J30" i="9" s="1"/>
  <c r="J56" i="9" s="1"/>
  <c r="D42" i="9"/>
  <c r="I21" i="9"/>
  <c r="H21" i="9"/>
  <c r="F21" i="9"/>
  <c r="L19" i="9"/>
  <c r="K19" i="9"/>
  <c r="K17" i="9" s="1"/>
  <c r="K15" i="9" s="1"/>
  <c r="K13" i="9" s="1"/>
  <c r="K11" i="9" s="1"/>
  <c r="K9" i="9" s="1"/>
  <c r="K7" i="9" s="1"/>
  <c r="K5" i="9" s="1"/>
  <c r="J19" i="9"/>
  <c r="J17" i="9" s="1"/>
  <c r="J15" i="9" s="1"/>
  <c r="J13" i="9" s="1"/>
  <c r="J11" i="9" s="1"/>
  <c r="J9" i="9" s="1"/>
  <c r="J7" i="9" s="1"/>
  <c r="J5" i="9" s="1"/>
  <c r="G19" i="9"/>
  <c r="G17" i="9" s="1"/>
  <c r="E19" i="9"/>
  <c r="E17" i="9" s="1"/>
  <c r="D19" i="9"/>
  <c r="D17" i="9"/>
  <c r="D15" i="9" s="1"/>
  <c r="C19" i="9"/>
  <c r="H19" i="9"/>
  <c r="L17" i="9"/>
  <c r="L15" i="9" s="1"/>
  <c r="L13" i="9" s="1"/>
  <c r="L11" i="9" s="1"/>
  <c r="L9" i="9" s="1"/>
  <c r="L7" i="9" s="1"/>
  <c r="L5" i="9" s="1"/>
  <c r="I333" i="8"/>
  <c r="H333" i="8"/>
  <c r="F333" i="8"/>
  <c r="L331" i="8"/>
  <c r="L329" i="8"/>
  <c r="L327" i="8" s="1"/>
  <c r="L325" i="8" s="1"/>
  <c r="L323" i="8" s="1"/>
  <c r="L321" i="8" s="1"/>
  <c r="K331" i="8"/>
  <c r="K329" i="8" s="1"/>
  <c r="K327" i="8" s="1"/>
  <c r="K325" i="8" s="1"/>
  <c r="K323" i="8" s="1"/>
  <c r="K321" i="8" s="1"/>
  <c r="J331" i="8"/>
  <c r="J329" i="8"/>
  <c r="J327" i="8"/>
  <c r="J325" i="8" s="1"/>
  <c r="J323" i="8" s="1"/>
  <c r="J321" i="8" s="1"/>
  <c r="G331" i="8"/>
  <c r="G329" i="8"/>
  <c r="E331" i="8"/>
  <c r="E329" i="8"/>
  <c r="E327" i="8" s="1"/>
  <c r="E325" i="8" s="1"/>
  <c r="E323" i="8" s="1"/>
  <c r="E321" i="8" s="1"/>
  <c r="D331" i="8"/>
  <c r="D329" i="8" s="1"/>
  <c r="C331" i="8"/>
  <c r="H331" i="8"/>
  <c r="I314" i="8"/>
  <c r="H314" i="8"/>
  <c r="F314" i="8"/>
  <c r="L312" i="8"/>
  <c r="L310" i="8" s="1"/>
  <c r="L308" i="8" s="1"/>
  <c r="L306" i="8" s="1"/>
  <c r="L304" i="8" s="1"/>
  <c r="L302" i="8" s="1"/>
  <c r="K312" i="8"/>
  <c r="K310" i="8" s="1"/>
  <c r="K308" i="8" s="1"/>
  <c r="K306" i="8" s="1"/>
  <c r="K304" i="8" s="1"/>
  <c r="K302" i="8" s="1"/>
  <c r="J312" i="8"/>
  <c r="J310" i="8" s="1"/>
  <c r="J308" i="8" s="1"/>
  <c r="J306" i="8" s="1"/>
  <c r="J304" i="8" s="1"/>
  <c r="J302" i="8" s="1"/>
  <c r="G312" i="8"/>
  <c r="G310" i="8" s="1"/>
  <c r="G308" i="8" s="1"/>
  <c r="G306" i="8" s="1"/>
  <c r="G304" i="8" s="1"/>
  <c r="E312" i="8"/>
  <c r="E310" i="8"/>
  <c r="E308" i="8" s="1"/>
  <c r="E306" i="8" s="1"/>
  <c r="E304" i="8" s="1"/>
  <c r="E302" i="8" s="1"/>
  <c r="D312" i="8"/>
  <c r="C312" i="8"/>
  <c r="C310" i="8" s="1"/>
  <c r="I292" i="8"/>
  <c r="H292" i="8"/>
  <c r="F292" i="8"/>
  <c r="L290" i="8"/>
  <c r="L288" i="8"/>
  <c r="L286" i="8" s="1"/>
  <c r="L284" i="8" s="1"/>
  <c r="L282" i="8" s="1"/>
  <c r="L280" i="8" s="1"/>
  <c r="L278" i="8" s="1"/>
  <c r="K290" i="8"/>
  <c r="K288" i="8" s="1"/>
  <c r="K286" i="8" s="1"/>
  <c r="K284" i="8" s="1"/>
  <c r="K282" i="8" s="1"/>
  <c r="K280" i="8" s="1"/>
  <c r="K278" i="8" s="1"/>
  <c r="J290" i="8"/>
  <c r="J288" i="8" s="1"/>
  <c r="J286" i="8" s="1"/>
  <c r="J284" i="8" s="1"/>
  <c r="J282" i="8" s="1"/>
  <c r="J280" i="8" s="1"/>
  <c r="J278" i="8" s="1"/>
  <c r="G290" i="8"/>
  <c r="G288" i="8" s="1"/>
  <c r="E290" i="8"/>
  <c r="E288" i="8" s="1"/>
  <c r="E286" i="8" s="1"/>
  <c r="E284" i="8" s="1"/>
  <c r="E282" i="8" s="1"/>
  <c r="E280" i="8" s="1"/>
  <c r="E278" i="8" s="1"/>
  <c r="D290" i="8"/>
  <c r="D288" i="8"/>
  <c r="C290" i="8"/>
  <c r="H290" i="8"/>
  <c r="I267" i="8"/>
  <c r="H267" i="8"/>
  <c r="F267" i="8"/>
  <c r="L265" i="8"/>
  <c r="L263" i="8" s="1"/>
  <c r="L261" i="8" s="1"/>
  <c r="L259" i="8" s="1"/>
  <c r="L257" i="8" s="1"/>
  <c r="L255" i="8" s="1"/>
  <c r="K265" i="8"/>
  <c r="K263" i="8" s="1"/>
  <c r="K261" i="8" s="1"/>
  <c r="K259" i="8" s="1"/>
  <c r="K257" i="8" s="1"/>
  <c r="K255" i="8" s="1"/>
  <c r="J265" i="8"/>
  <c r="J263" i="8" s="1"/>
  <c r="J261" i="8" s="1"/>
  <c r="J259" i="8" s="1"/>
  <c r="J257" i="8" s="1"/>
  <c r="J255" i="8" s="1"/>
  <c r="G265" i="8"/>
  <c r="G263" i="8" s="1"/>
  <c r="G261" i="8" s="1"/>
  <c r="E265" i="8"/>
  <c r="E263" i="8"/>
  <c r="E261" i="8" s="1"/>
  <c r="E259" i="8" s="1"/>
  <c r="E257" i="8" s="1"/>
  <c r="E255" i="8" s="1"/>
  <c r="D265" i="8"/>
  <c r="C265" i="8"/>
  <c r="H265" i="8" s="1"/>
  <c r="I248" i="8"/>
  <c r="H248" i="8"/>
  <c r="F248" i="8"/>
  <c r="L246" i="8"/>
  <c r="L244" i="8"/>
  <c r="L242" i="8" s="1"/>
  <c r="L240" i="8" s="1"/>
  <c r="L238" i="8" s="1"/>
  <c r="L236" i="8" s="1"/>
  <c r="K246" i="8"/>
  <c r="K244" i="8"/>
  <c r="K242" i="8" s="1"/>
  <c r="K240" i="8" s="1"/>
  <c r="K238" i="8" s="1"/>
  <c r="K236" i="8" s="1"/>
  <c r="J246" i="8"/>
  <c r="J244" i="8"/>
  <c r="J242" i="8" s="1"/>
  <c r="J240" i="8" s="1"/>
  <c r="J238" i="8" s="1"/>
  <c r="J236" i="8" s="1"/>
  <c r="G246" i="8"/>
  <c r="G244" i="8"/>
  <c r="G242" i="8" s="1"/>
  <c r="E246" i="8"/>
  <c r="E244" i="8" s="1"/>
  <c r="E242" i="8" s="1"/>
  <c r="E240" i="8" s="1"/>
  <c r="E238" i="8" s="1"/>
  <c r="E236" i="8" s="1"/>
  <c r="D246" i="8"/>
  <c r="I246" i="8" s="1"/>
  <c r="C246" i="8"/>
  <c r="C244" i="8" s="1"/>
  <c r="I226" i="8"/>
  <c r="H226" i="8"/>
  <c r="F226" i="8"/>
  <c r="L224" i="8"/>
  <c r="L222" i="8"/>
  <c r="L220" i="8" s="1"/>
  <c r="L218" i="8" s="1"/>
  <c r="L216" i="8" s="1"/>
  <c r="L214" i="8" s="1"/>
  <c r="L212" i="8" s="1"/>
  <c r="K224" i="8"/>
  <c r="K222" i="8" s="1"/>
  <c r="K220" i="8" s="1"/>
  <c r="K218" i="8" s="1"/>
  <c r="K216" i="8" s="1"/>
  <c r="K214" i="8" s="1"/>
  <c r="K212" i="8" s="1"/>
  <c r="J224" i="8"/>
  <c r="J222" i="8"/>
  <c r="J220" i="8" s="1"/>
  <c r="J218" i="8" s="1"/>
  <c r="J216" i="8" s="1"/>
  <c r="J214" i="8" s="1"/>
  <c r="J212" i="8" s="1"/>
  <c r="G224" i="8"/>
  <c r="E224" i="8"/>
  <c r="D224" i="8"/>
  <c r="D222" i="8" s="1"/>
  <c r="D220" i="8" s="1"/>
  <c r="C224" i="8"/>
  <c r="C222" i="8"/>
  <c r="I204" i="8"/>
  <c r="H204" i="8"/>
  <c r="F204" i="8"/>
  <c r="L202" i="8"/>
  <c r="L200" i="8" s="1"/>
  <c r="L198" i="8" s="1"/>
  <c r="L196" i="8" s="1"/>
  <c r="L194" i="8" s="1"/>
  <c r="L192" i="8" s="1"/>
  <c r="K202" i="8"/>
  <c r="K200" i="8" s="1"/>
  <c r="K198" i="8" s="1"/>
  <c r="K196" i="8" s="1"/>
  <c r="K194" i="8" s="1"/>
  <c r="K192" i="8" s="1"/>
  <c r="J202" i="8"/>
  <c r="J200" i="8" s="1"/>
  <c r="J198" i="8" s="1"/>
  <c r="J196" i="8" s="1"/>
  <c r="J194" i="8" s="1"/>
  <c r="J192" i="8" s="1"/>
  <c r="G202" i="8"/>
  <c r="G200" i="8" s="1"/>
  <c r="G198" i="8" s="1"/>
  <c r="E202" i="8"/>
  <c r="E200" i="8"/>
  <c r="E198" i="8" s="1"/>
  <c r="E196" i="8" s="1"/>
  <c r="E194" i="8" s="1"/>
  <c r="E192" i="8" s="1"/>
  <c r="D202" i="8"/>
  <c r="C202" i="8"/>
  <c r="C200" i="8" s="1"/>
  <c r="C198" i="8" s="1"/>
  <c r="H198" i="8" s="1"/>
  <c r="I185" i="8"/>
  <c r="H185" i="8"/>
  <c r="F185" i="8"/>
  <c r="L183" i="8"/>
  <c r="L181" i="8"/>
  <c r="L179" i="8" s="1"/>
  <c r="L177" i="8" s="1"/>
  <c r="L175" i="8" s="1"/>
  <c r="L173" i="8" s="1"/>
  <c r="K183" i="8"/>
  <c r="K181" i="8"/>
  <c r="K179" i="8" s="1"/>
  <c r="K177" i="8" s="1"/>
  <c r="K175" i="8" s="1"/>
  <c r="K173" i="8" s="1"/>
  <c r="J183" i="8"/>
  <c r="J181" i="8"/>
  <c r="J179" i="8" s="1"/>
  <c r="J177" i="8" s="1"/>
  <c r="J175" i="8" s="1"/>
  <c r="J173" i="8" s="1"/>
  <c r="G183" i="8"/>
  <c r="E183" i="8"/>
  <c r="E181" i="8" s="1"/>
  <c r="D183" i="8"/>
  <c r="D181" i="8" s="1"/>
  <c r="D179" i="8" s="1"/>
  <c r="D177" i="8" s="1"/>
  <c r="D175" i="8" s="1"/>
  <c r="D173" i="8" s="1"/>
  <c r="C183" i="8"/>
  <c r="C181" i="8" s="1"/>
  <c r="I166" i="8"/>
  <c r="H166" i="8"/>
  <c r="F166" i="8"/>
  <c r="L164" i="8"/>
  <c r="L162" i="8"/>
  <c r="L160" i="8" s="1"/>
  <c r="L158" i="8" s="1"/>
  <c r="L156" i="8" s="1"/>
  <c r="L154" i="8" s="1"/>
  <c r="K164" i="8"/>
  <c r="K162" i="8"/>
  <c r="K160" i="8" s="1"/>
  <c r="K158" i="8" s="1"/>
  <c r="K156" i="8" s="1"/>
  <c r="K154" i="8" s="1"/>
  <c r="J164" i="8"/>
  <c r="J162" i="8"/>
  <c r="J160" i="8" s="1"/>
  <c r="J158" i="8" s="1"/>
  <c r="J156" i="8" s="1"/>
  <c r="J154" i="8" s="1"/>
  <c r="G164" i="8"/>
  <c r="G162" i="8"/>
  <c r="G160" i="8" s="1"/>
  <c r="E164" i="8"/>
  <c r="E162" i="8" s="1"/>
  <c r="E160" i="8" s="1"/>
  <c r="E158" i="8" s="1"/>
  <c r="E156" i="8" s="1"/>
  <c r="E154" i="8" s="1"/>
  <c r="D164" i="8"/>
  <c r="D162" i="8" s="1"/>
  <c r="I162" i="8" s="1"/>
  <c r="C164" i="8"/>
  <c r="H164" i="8"/>
  <c r="I147" i="8"/>
  <c r="H147" i="8"/>
  <c r="F147" i="8"/>
  <c r="L145" i="8"/>
  <c r="L143" i="8" s="1"/>
  <c r="L141" i="8" s="1"/>
  <c r="L139" i="8" s="1"/>
  <c r="L137" i="8" s="1"/>
  <c r="L135" i="8" s="1"/>
  <c r="K145" i="8"/>
  <c r="K143" i="8" s="1"/>
  <c r="K141" i="8" s="1"/>
  <c r="K139" i="8" s="1"/>
  <c r="K137" i="8" s="1"/>
  <c r="K135" i="8" s="1"/>
  <c r="J145" i="8"/>
  <c r="J143" i="8" s="1"/>
  <c r="J141" i="8" s="1"/>
  <c r="J139" i="8" s="1"/>
  <c r="J137" i="8" s="1"/>
  <c r="J135" i="8" s="1"/>
  <c r="G145" i="8"/>
  <c r="G143" i="8" s="1"/>
  <c r="G141" i="8" s="1"/>
  <c r="E145" i="8"/>
  <c r="E143" i="8"/>
  <c r="E141" i="8" s="1"/>
  <c r="E139" i="8" s="1"/>
  <c r="E137" i="8" s="1"/>
  <c r="E135" i="8" s="1"/>
  <c r="D145" i="8"/>
  <c r="I145" i="8"/>
  <c r="C145" i="8"/>
  <c r="H145" i="8"/>
  <c r="I125" i="8"/>
  <c r="H125" i="8"/>
  <c r="F125" i="8"/>
  <c r="L123" i="8"/>
  <c r="L121" i="8" s="1"/>
  <c r="L119" i="8" s="1"/>
  <c r="L117" i="8" s="1"/>
  <c r="L115" i="8" s="1"/>
  <c r="L113" i="8" s="1"/>
  <c r="K123" i="8"/>
  <c r="K121" i="8" s="1"/>
  <c r="K119" i="8" s="1"/>
  <c r="K117" i="8" s="1"/>
  <c r="K115" i="8" s="1"/>
  <c r="K113" i="8" s="1"/>
  <c r="J123" i="8"/>
  <c r="J121" i="8" s="1"/>
  <c r="J119" i="8" s="1"/>
  <c r="J117" i="8" s="1"/>
  <c r="J115" i="8" s="1"/>
  <c r="J113" i="8" s="1"/>
  <c r="G123" i="8"/>
  <c r="E123" i="8"/>
  <c r="E121" i="8"/>
  <c r="E119" i="8" s="1"/>
  <c r="E117" i="8" s="1"/>
  <c r="E115" i="8" s="1"/>
  <c r="E113" i="8" s="1"/>
  <c r="D123" i="8"/>
  <c r="D121" i="8"/>
  <c r="C123" i="8"/>
  <c r="H123" i="8"/>
  <c r="I106" i="8"/>
  <c r="H106" i="8"/>
  <c r="F106" i="8"/>
  <c r="L104" i="8"/>
  <c r="L102" i="8" s="1"/>
  <c r="L100" i="8" s="1"/>
  <c r="L98" i="8" s="1"/>
  <c r="L96" i="8"/>
  <c r="L94" i="8"/>
  <c r="K104" i="8"/>
  <c r="K102" i="8" s="1"/>
  <c r="K100" i="8" s="1"/>
  <c r="K98" i="8" s="1"/>
  <c r="K96" i="8" s="1"/>
  <c r="K94" i="8" s="1"/>
  <c r="J104" i="8"/>
  <c r="J102" i="8"/>
  <c r="J100" i="8" s="1"/>
  <c r="J98" i="8" s="1"/>
  <c r="J96" i="8" s="1"/>
  <c r="J94" i="8" s="1"/>
  <c r="G104" i="8"/>
  <c r="G102" i="8" s="1"/>
  <c r="E104" i="8"/>
  <c r="E102" i="8" s="1"/>
  <c r="E100" i="8" s="1"/>
  <c r="E98" i="8" s="1"/>
  <c r="E96" i="8" s="1"/>
  <c r="E94" i="8" s="1"/>
  <c r="D104" i="8"/>
  <c r="I104" i="8" s="1"/>
  <c r="C104" i="8"/>
  <c r="H104" i="8"/>
  <c r="I84" i="8"/>
  <c r="H84" i="8"/>
  <c r="F84" i="8"/>
  <c r="L82" i="8"/>
  <c r="L80" i="8" s="1"/>
  <c r="L78" i="8" s="1"/>
  <c r="L76" i="8"/>
  <c r="L74" i="8"/>
  <c r="L72" i="8" s="1"/>
  <c r="K82" i="8"/>
  <c r="K80" i="8"/>
  <c r="K78" i="8"/>
  <c r="K76" i="8" s="1"/>
  <c r="K74" i="8" s="1"/>
  <c r="K72" i="8"/>
  <c r="J82" i="8"/>
  <c r="J80" i="8" s="1"/>
  <c r="J78" i="8" s="1"/>
  <c r="J76" i="8"/>
  <c r="J74" i="8"/>
  <c r="J72" i="8" s="1"/>
  <c r="G82" i="8"/>
  <c r="G80" i="8"/>
  <c r="E82" i="8"/>
  <c r="E80" i="8" s="1"/>
  <c r="E78" i="8" s="1"/>
  <c r="E76" i="8"/>
  <c r="E74" i="8"/>
  <c r="E72" i="8" s="1"/>
  <c r="D82" i="8"/>
  <c r="C82" i="8"/>
  <c r="H82" i="8"/>
  <c r="I65" i="8"/>
  <c r="H65" i="8"/>
  <c r="F65" i="8"/>
  <c r="L63" i="8"/>
  <c r="L61" i="8" s="1"/>
  <c r="L59" i="8" s="1"/>
  <c r="L57" i="8"/>
  <c r="L55" i="8" s="1"/>
  <c r="L53" i="8" s="1"/>
  <c r="K63" i="8"/>
  <c r="K61" i="8"/>
  <c r="K59" i="8"/>
  <c r="K57" i="8" s="1"/>
  <c r="K55" i="8" s="1"/>
  <c r="K53" i="8" s="1"/>
  <c r="J63" i="8"/>
  <c r="J61" i="8" s="1"/>
  <c r="J59" i="8" s="1"/>
  <c r="J57" i="8"/>
  <c r="J55" i="8"/>
  <c r="J53" i="8" s="1"/>
  <c r="G63" i="8"/>
  <c r="G61" i="8"/>
  <c r="E63" i="8"/>
  <c r="E61" i="8" s="1"/>
  <c r="E59" i="8" s="1"/>
  <c r="E57" i="8"/>
  <c r="E55" i="8" s="1"/>
  <c r="E53" i="8" s="1"/>
  <c r="D63" i="8"/>
  <c r="C63" i="8"/>
  <c r="H63" i="8"/>
  <c r="I46" i="8"/>
  <c r="H46" i="8"/>
  <c r="F46" i="8"/>
  <c r="L44" i="8"/>
  <c r="L42" i="8" s="1"/>
  <c r="L40" i="8" s="1"/>
  <c r="L38" i="8" s="1"/>
  <c r="L36" i="8" s="1"/>
  <c r="L34" i="8" s="1"/>
  <c r="K44" i="8"/>
  <c r="K42" i="8"/>
  <c r="K40" i="8" s="1"/>
  <c r="K38" i="8" s="1"/>
  <c r="K36" i="8" s="1"/>
  <c r="K34" i="8" s="1"/>
  <c r="J44" i="8"/>
  <c r="J42" i="8" s="1"/>
  <c r="J40" i="8" s="1"/>
  <c r="J38" i="8"/>
  <c r="J36" i="8" s="1"/>
  <c r="J34" i="8" s="1"/>
  <c r="G44" i="8"/>
  <c r="E44" i="8"/>
  <c r="E42" i="8"/>
  <c r="E40" i="8" s="1"/>
  <c r="E38" i="8" s="1"/>
  <c r="E36" i="8" s="1"/>
  <c r="E34" i="8" s="1"/>
  <c r="D44" i="8"/>
  <c r="D42" i="8" s="1"/>
  <c r="C44" i="8"/>
  <c r="C42" i="8" s="1"/>
  <c r="I24" i="8"/>
  <c r="H24" i="8"/>
  <c r="F24" i="8"/>
  <c r="L22" i="8"/>
  <c r="L20" i="8" s="1"/>
  <c r="L18" i="8" s="1"/>
  <c r="L16" i="8"/>
  <c r="L14" i="8"/>
  <c r="L12" i="8" s="1"/>
  <c r="L10" i="8" s="1"/>
  <c r="K22" i="8"/>
  <c r="K20" i="8" s="1"/>
  <c r="K18" i="8" s="1"/>
  <c r="K16" i="8" s="1"/>
  <c r="K14" i="8" s="1"/>
  <c r="K12" i="8" s="1"/>
  <c r="K10" i="8" s="1"/>
  <c r="J22" i="8"/>
  <c r="J20" i="8"/>
  <c r="J18" i="8"/>
  <c r="J16" i="8"/>
  <c r="J14" i="8" s="1"/>
  <c r="J12" i="8" s="1"/>
  <c r="J10" i="8" s="1"/>
  <c r="G22" i="8"/>
  <c r="G20" i="8" s="1"/>
  <c r="G18" i="8"/>
  <c r="G16" i="8" s="1"/>
  <c r="E22" i="8"/>
  <c r="E20" i="8" s="1"/>
  <c r="E18" i="8"/>
  <c r="E16" i="8"/>
  <c r="E14" i="8" s="1"/>
  <c r="E12" i="8" s="1"/>
  <c r="E10" i="8" s="1"/>
  <c r="D22" i="8"/>
  <c r="C22" i="8"/>
  <c r="C20" i="8" s="1"/>
  <c r="G10" i="7"/>
  <c r="F10" i="7"/>
  <c r="E10" i="7"/>
  <c r="G8" i="7"/>
  <c r="F8" i="7"/>
  <c r="E8" i="7"/>
  <c r="G5" i="7"/>
  <c r="F5" i="7"/>
  <c r="E5" i="7"/>
  <c r="I550" i="6"/>
  <c r="H550" i="6"/>
  <c r="F550" i="6"/>
  <c r="L548" i="6"/>
  <c r="L546" i="6"/>
  <c r="L544" i="6" s="1"/>
  <c r="L542" i="6" s="1"/>
  <c r="L540" i="6" s="1"/>
  <c r="L538" i="6" s="1"/>
  <c r="L536" i="6" s="1"/>
  <c r="K548" i="6"/>
  <c r="K546" i="6" s="1"/>
  <c r="K544" i="6" s="1"/>
  <c r="K542" i="6" s="1"/>
  <c r="K540" i="6" s="1"/>
  <c r="K538" i="6" s="1"/>
  <c r="K536" i="6" s="1"/>
  <c r="J548" i="6"/>
  <c r="J546" i="6"/>
  <c r="J544" i="6" s="1"/>
  <c r="J542" i="6" s="1"/>
  <c r="J540" i="6" s="1"/>
  <c r="J538" i="6"/>
  <c r="J536" i="6" s="1"/>
  <c r="G548" i="6"/>
  <c r="G546" i="6" s="1"/>
  <c r="E548" i="6"/>
  <c r="E546" i="6" s="1"/>
  <c r="E544" i="6" s="1"/>
  <c r="E542" i="6" s="1"/>
  <c r="E540" i="6" s="1"/>
  <c r="E538" i="6" s="1"/>
  <c r="E536" i="6" s="1"/>
  <c r="D548" i="6"/>
  <c r="C548" i="6"/>
  <c r="I528" i="6"/>
  <c r="H528" i="6"/>
  <c r="F528" i="6"/>
  <c r="L526" i="6"/>
  <c r="L524" i="6" s="1"/>
  <c r="L522" i="6" s="1"/>
  <c r="L520" i="6" s="1"/>
  <c r="L518" i="6"/>
  <c r="L516" i="6" s="1"/>
  <c r="L514" i="6" s="1"/>
  <c r="K526" i="6"/>
  <c r="K524" i="6"/>
  <c r="K522" i="6" s="1"/>
  <c r="K520" i="6" s="1"/>
  <c r="K518" i="6" s="1"/>
  <c r="K516" i="6" s="1"/>
  <c r="K514" i="6" s="1"/>
  <c r="J526" i="6"/>
  <c r="J524" i="6" s="1"/>
  <c r="J522" i="6" s="1"/>
  <c r="J520" i="6" s="1"/>
  <c r="J518" i="6" s="1"/>
  <c r="J516" i="6" s="1"/>
  <c r="J514" i="6" s="1"/>
  <c r="G526" i="6"/>
  <c r="G524" i="6"/>
  <c r="E526" i="6"/>
  <c r="E524" i="6"/>
  <c r="E522" i="6" s="1"/>
  <c r="E520" i="6" s="1"/>
  <c r="E518" i="6" s="1"/>
  <c r="E516" i="6" s="1"/>
  <c r="E514" i="6" s="1"/>
  <c r="D526" i="6"/>
  <c r="C526" i="6"/>
  <c r="H526" i="6"/>
  <c r="I506" i="6"/>
  <c r="H506" i="6"/>
  <c r="F506" i="6"/>
  <c r="L504" i="6"/>
  <c r="L502" i="6" s="1"/>
  <c r="L500" i="6" s="1"/>
  <c r="L498" i="6" s="1"/>
  <c r="L496" i="6" s="1"/>
  <c r="L494" i="6" s="1"/>
  <c r="L492" i="6" s="1"/>
  <c r="K504" i="6"/>
  <c r="K502" i="6"/>
  <c r="K500" i="6" s="1"/>
  <c r="K498" i="6" s="1"/>
  <c r="K496" i="6" s="1"/>
  <c r="K494" i="6"/>
  <c r="K492" i="6" s="1"/>
  <c r="J504" i="6"/>
  <c r="J502" i="6" s="1"/>
  <c r="J500" i="6"/>
  <c r="J498" i="6" s="1"/>
  <c r="J496" i="6" s="1"/>
  <c r="J494" i="6" s="1"/>
  <c r="J492" i="6" s="1"/>
  <c r="G504" i="6"/>
  <c r="G502" i="6"/>
  <c r="E504" i="6"/>
  <c r="E502" i="6"/>
  <c r="E500" i="6" s="1"/>
  <c r="E498" i="6" s="1"/>
  <c r="E496" i="6" s="1"/>
  <c r="E494" i="6"/>
  <c r="E492" i="6" s="1"/>
  <c r="D504" i="6"/>
  <c r="C504" i="6"/>
  <c r="C502" i="6"/>
  <c r="I484" i="6"/>
  <c r="H484" i="6"/>
  <c r="F484" i="6"/>
  <c r="L482" i="6"/>
  <c r="L480" i="6" s="1"/>
  <c r="L478" i="6" s="1"/>
  <c r="L476" i="6" s="1"/>
  <c r="L474" i="6"/>
  <c r="L472" i="6" s="1"/>
  <c r="L470" i="6" s="1"/>
  <c r="K482" i="6"/>
  <c r="K480" i="6"/>
  <c r="K478" i="6" s="1"/>
  <c r="K476" i="6" s="1"/>
  <c r="K474" i="6" s="1"/>
  <c r="K472" i="6" s="1"/>
  <c r="K470" i="6" s="1"/>
  <c r="J482" i="6"/>
  <c r="J480" i="6" s="1"/>
  <c r="J478" i="6" s="1"/>
  <c r="J476" i="6" s="1"/>
  <c r="J474" i="6" s="1"/>
  <c r="J472" i="6" s="1"/>
  <c r="J470" i="6"/>
  <c r="G482" i="6"/>
  <c r="E482" i="6"/>
  <c r="E480" i="6" s="1"/>
  <c r="E478" i="6" s="1"/>
  <c r="E476" i="6" s="1"/>
  <c r="E474" i="6" s="1"/>
  <c r="E472" i="6" s="1"/>
  <c r="E470" i="6"/>
  <c r="D482" i="6"/>
  <c r="D480" i="6"/>
  <c r="C482" i="6"/>
  <c r="H482" i="6"/>
  <c r="I459" i="6"/>
  <c r="H459" i="6"/>
  <c r="F459" i="6"/>
  <c r="L457" i="6"/>
  <c r="L455" i="6" s="1"/>
  <c r="L453" i="6" s="1"/>
  <c r="L451" i="6" s="1"/>
  <c r="L449" i="6" s="1"/>
  <c r="L447" i="6" s="1"/>
  <c r="L445" i="6" s="1"/>
  <c r="K457" i="6"/>
  <c r="K455" i="6"/>
  <c r="K453" i="6" s="1"/>
  <c r="K451" i="6" s="1"/>
  <c r="K449" i="6" s="1"/>
  <c r="K447" i="6"/>
  <c r="K445" i="6" s="1"/>
  <c r="J457" i="6"/>
  <c r="J455" i="6" s="1"/>
  <c r="J453" i="6"/>
  <c r="J451" i="6" s="1"/>
  <c r="J449" i="6" s="1"/>
  <c r="J447" i="6" s="1"/>
  <c r="J445" i="6" s="1"/>
  <c r="G457" i="6"/>
  <c r="G455" i="6"/>
  <c r="E457" i="6"/>
  <c r="E455" i="6"/>
  <c r="E453" i="6" s="1"/>
  <c r="E451" i="6" s="1"/>
  <c r="E449" i="6" s="1"/>
  <c r="E447" i="6"/>
  <c r="E445" i="6" s="1"/>
  <c r="D457" i="6"/>
  <c r="C457" i="6"/>
  <c r="C455" i="6"/>
  <c r="I437" i="6"/>
  <c r="H437" i="6"/>
  <c r="F437" i="6"/>
  <c r="L435" i="6"/>
  <c r="L433" i="6" s="1"/>
  <c r="L431" i="6" s="1"/>
  <c r="L429" i="6" s="1"/>
  <c r="L427" i="6"/>
  <c r="L425" i="6" s="1"/>
  <c r="L423" i="6" s="1"/>
  <c r="K435" i="6"/>
  <c r="K433" i="6"/>
  <c r="K431" i="6" s="1"/>
  <c r="K429" i="6" s="1"/>
  <c r="K427" i="6" s="1"/>
  <c r="K425" i="6" s="1"/>
  <c r="K423" i="6" s="1"/>
  <c r="J435" i="6"/>
  <c r="J433" i="6" s="1"/>
  <c r="J431" i="6" s="1"/>
  <c r="J429" i="6" s="1"/>
  <c r="J427" i="6" s="1"/>
  <c r="J425" i="6" s="1"/>
  <c r="J423" i="6" s="1"/>
  <c r="G435" i="6"/>
  <c r="E435" i="6"/>
  <c r="E433" i="6" s="1"/>
  <c r="E431" i="6" s="1"/>
  <c r="E429" i="6" s="1"/>
  <c r="E427" i="6" s="1"/>
  <c r="E425" i="6" s="1"/>
  <c r="E423" i="6" s="1"/>
  <c r="D435" i="6"/>
  <c r="I435" i="6"/>
  <c r="C435" i="6"/>
  <c r="H435" i="6"/>
  <c r="I415" i="6"/>
  <c r="H415" i="6"/>
  <c r="F415" i="6"/>
  <c r="L413" i="6"/>
  <c r="L411" i="6" s="1"/>
  <c r="L409" i="6" s="1"/>
  <c r="L407" i="6" s="1"/>
  <c r="L405" i="6" s="1"/>
  <c r="L403" i="6" s="1"/>
  <c r="L401" i="6" s="1"/>
  <c r="K413" i="6"/>
  <c r="K411" i="6"/>
  <c r="K409" i="6" s="1"/>
  <c r="K407" i="6" s="1"/>
  <c r="K405" i="6" s="1"/>
  <c r="K403" i="6"/>
  <c r="K401" i="6" s="1"/>
  <c r="J413" i="6"/>
  <c r="J411" i="6" s="1"/>
  <c r="J409" i="6"/>
  <c r="J407" i="6" s="1"/>
  <c r="J405" i="6" s="1"/>
  <c r="J403" i="6" s="1"/>
  <c r="J401" i="6" s="1"/>
  <c r="G413" i="6"/>
  <c r="E413" i="6"/>
  <c r="E411" i="6" s="1"/>
  <c r="E409" i="6"/>
  <c r="E407" i="6" s="1"/>
  <c r="E405" i="6" s="1"/>
  <c r="E403" i="6" s="1"/>
  <c r="E401" i="6" s="1"/>
  <c r="D413" i="6"/>
  <c r="D411" i="6"/>
  <c r="C413" i="6"/>
  <c r="C411" i="6"/>
  <c r="H411" i="6" s="1"/>
  <c r="I390" i="6"/>
  <c r="H390" i="6"/>
  <c r="F390" i="6"/>
  <c r="L388" i="6"/>
  <c r="L386" i="6"/>
  <c r="L384" i="6" s="1"/>
  <c r="L382" i="6" s="1"/>
  <c r="L380" i="6" s="1"/>
  <c r="L378" i="6" s="1"/>
  <c r="L376" i="6" s="1"/>
  <c r="K388" i="6"/>
  <c r="K386" i="6" s="1"/>
  <c r="K384" i="6" s="1"/>
  <c r="K382" i="6" s="1"/>
  <c r="K380" i="6" s="1"/>
  <c r="K378" i="6" s="1"/>
  <c r="K376" i="6" s="1"/>
  <c r="J388" i="6"/>
  <c r="J386" i="6"/>
  <c r="J384" i="6" s="1"/>
  <c r="J382" i="6" s="1"/>
  <c r="J380" i="6" s="1"/>
  <c r="J378" i="6"/>
  <c r="J376" i="6" s="1"/>
  <c r="G388" i="6"/>
  <c r="G386" i="6" s="1"/>
  <c r="E388" i="6"/>
  <c r="E386" i="6" s="1"/>
  <c r="E384" i="6" s="1"/>
  <c r="E382" i="6" s="1"/>
  <c r="E380" i="6" s="1"/>
  <c r="E378" i="6" s="1"/>
  <c r="E376" i="6" s="1"/>
  <c r="D388" i="6"/>
  <c r="D386" i="6"/>
  <c r="C388" i="6"/>
  <c r="H388" i="6"/>
  <c r="I368" i="6"/>
  <c r="H368" i="6"/>
  <c r="F368" i="6"/>
  <c r="L366" i="6"/>
  <c r="L364" i="6" s="1"/>
  <c r="L362" i="6"/>
  <c r="L360" i="6" s="1"/>
  <c r="L358" i="6" s="1"/>
  <c r="L356" i="6" s="1"/>
  <c r="L354" i="6" s="1"/>
  <c r="K366" i="6"/>
  <c r="K364" i="6"/>
  <c r="K362" i="6" s="1"/>
  <c r="K360" i="6"/>
  <c r="K358" i="6" s="1"/>
  <c r="K356" i="6" s="1"/>
  <c r="K354" i="6" s="1"/>
  <c r="J366" i="6"/>
  <c r="J364" i="6" s="1"/>
  <c r="J362" i="6" s="1"/>
  <c r="J360" i="6" s="1"/>
  <c r="J358" i="6"/>
  <c r="J356" i="6" s="1"/>
  <c r="J354" i="6" s="1"/>
  <c r="G366" i="6"/>
  <c r="E366" i="6"/>
  <c r="D366" i="6"/>
  <c r="C366" i="6"/>
  <c r="C364" i="6"/>
  <c r="C362" i="6" s="1"/>
  <c r="I346" i="6"/>
  <c r="H346" i="6"/>
  <c r="F346" i="6"/>
  <c r="L344" i="6"/>
  <c r="L342" i="6"/>
  <c r="L340" i="6" s="1"/>
  <c r="L338" i="6" s="1"/>
  <c r="L336" i="6" s="1"/>
  <c r="L334" i="6"/>
  <c r="L332" i="6" s="1"/>
  <c r="K344" i="6"/>
  <c r="K342" i="6" s="1"/>
  <c r="K340" i="6"/>
  <c r="K338" i="6" s="1"/>
  <c r="K336" i="6" s="1"/>
  <c r="K334" i="6" s="1"/>
  <c r="K332" i="6" s="1"/>
  <c r="J344" i="6"/>
  <c r="J342" i="6" s="1"/>
  <c r="J340" i="6" s="1"/>
  <c r="J338" i="6" s="1"/>
  <c r="J336" i="6" s="1"/>
  <c r="J334" i="6" s="1"/>
  <c r="J332" i="6" s="1"/>
  <c r="G344" i="6"/>
  <c r="E344" i="6"/>
  <c r="E342" i="6" s="1"/>
  <c r="E340" i="6" s="1"/>
  <c r="E338" i="6"/>
  <c r="E336" i="6" s="1"/>
  <c r="E334" i="6" s="1"/>
  <c r="E332" i="6" s="1"/>
  <c r="D344" i="6"/>
  <c r="D342" i="6" s="1"/>
  <c r="D340" i="6" s="1"/>
  <c r="D338" i="6" s="1"/>
  <c r="C344" i="6"/>
  <c r="C342" i="6" s="1"/>
  <c r="I321" i="6"/>
  <c r="H321" i="6"/>
  <c r="F321" i="6"/>
  <c r="L319" i="6"/>
  <c r="L317" i="6" s="1"/>
  <c r="L315" i="6" s="1"/>
  <c r="L313" i="6" s="1"/>
  <c r="L311" i="6" s="1"/>
  <c r="L309" i="6" s="1"/>
  <c r="L307" i="6" s="1"/>
  <c r="L305" i="6"/>
  <c r="K319" i="6"/>
  <c r="K317" i="6" s="1"/>
  <c r="K315" i="6" s="1"/>
  <c r="K313" i="6"/>
  <c r="K311" i="6" s="1"/>
  <c r="K309" i="6" s="1"/>
  <c r="K307" i="6" s="1"/>
  <c r="K305" i="6" s="1"/>
  <c r="J319" i="6"/>
  <c r="J317" i="6" s="1"/>
  <c r="J315" i="6" s="1"/>
  <c r="J313" i="6" s="1"/>
  <c r="J311" i="6" s="1"/>
  <c r="J309" i="6" s="1"/>
  <c r="J307" i="6" s="1"/>
  <c r="J305" i="6"/>
  <c r="G319" i="6"/>
  <c r="E319" i="6"/>
  <c r="E317" i="6" s="1"/>
  <c r="E315" i="6" s="1"/>
  <c r="E313" i="6" s="1"/>
  <c r="E311" i="6" s="1"/>
  <c r="E309" i="6" s="1"/>
  <c r="E307" i="6"/>
  <c r="E305" i="6" s="1"/>
  <c r="D319" i="6"/>
  <c r="D317" i="6" s="1"/>
  <c r="C319" i="6"/>
  <c r="H319" i="6" s="1"/>
  <c r="I296" i="6"/>
  <c r="H296" i="6"/>
  <c r="F296" i="6"/>
  <c r="L294" i="6"/>
  <c r="L292" i="6" s="1"/>
  <c r="L290" i="6" s="1"/>
  <c r="L288" i="6" s="1"/>
  <c r="L286" i="6" s="1"/>
  <c r="L284" i="6" s="1"/>
  <c r="L282" i="6" s="1"/>
  <c r="K294" i="6"/>
  <c r="K292" i="6" s="1"/>
  <c r="K290" i="6" s="1"/>
  <c r="K288" i="6" s="1"/>
  <c r="K286" i="6" s="1"/>
  <c r="K284" i="6" s="1"/>
  <c r="K282" i="6" s="1"/>
  <c r="J294" i="6"/>
  <c r="J292" i="6"/>
  <c r="J290" i="6" s="1"/>
  <c r="J288" i="6" s="1"/>
  <c r="J286" i="6" s="1"/>
  <c r="J284" i="6"/>
  <c r="J282" i="6" s="1"/>
  <c r="G294" i="6"/>
  <c r="G292" i="6" s="1"/>
  <c r="E294" i="6"/>
  <c r="E292" i="6" s="1"/>
  <c r="D294" i="6"/>
  <c r="D292" i="6" s="1"/>
  <c r="D290" i="6"/>
  <c r="D288" i="6" s="1"/>
  <c r="D286" i="6" s="1"/>
  <c r="D284" i="6" s="1"/>
  <c r="D282" i="6" s="1"/>
  <c r="C294" i="6"/>
  <c r="H294" i="6" s="1"/>
  <c r="I274" i="6"/>
  <c r="H274" i="6"/>
  <c r="F274" i="6"/>
  <c r="L272" i="6"/>
  <c r="L270" i="6" s="1"/>
  <c r="L268" i="6" s="1"/>
  <c r="L266" i="6" s="1"/>
  <c r="L264" i="6" s="1"/>
  <c r="L262" i="6" s="1"/>
  <c r="L260" i="6" s="1"/>
  <c r="K272" i="6"/>
  <c r="K270" i="6" s="1"/>
  <c r="K268" i="6" s="1"/>
  <c r="K266" i="6"/>
  <c r="K264" i="6" s="1"/>
  <c r="K262" i="6" s="1"/>
  <c r="K260" i="6" s="1"/>
  <c r="J272" i="6"/>
  <c r="J270" i="6" s="1"/>
  <c r="J268" i="6" s="1"/>
  <c r="J266" i="6" s="1"/>
  <c r="J264" i="6"/>
  <c r="J262" i="6" s="1"/>
  <c r="J260" i="6" s="1"/>
  <c r="G272" i="6"/>
  <c r="G270" i="6"/>
  <c r="G268" i="6" s="1"/>
  <c r="G266" i="6" s="1"/>
  <c r="G264" i="6" s="1"/>
  <c r="G262" i="6" s="1"/>
  <c r="G260" i="6" s="1"/>
  <c r="E272" i="6"/>
  <c r="E270" i="6" s="1"/>
  <c r="E268" i="6" s="1"/>
  <c r="E266" i="6" s="1"/>
  <c r="E264" i="6" s="1"/>
  <c r="E262" i="6" s="1"/>
  <c r="E260" i="6" s="1"/>
  <c r="D272" i="6"/>
  <c r="D270" i="6" s="1"/>
  <c r="C272" i="6"/>
  <c r="H272" i="6"/>
  <c r="I252" i="6"/>
  <c r="H252" i="6"/>
  <c r="F252" i="6"/>
  <c r="L250" i="6"/>
  <c r="L248" i="6" s="1"/>
  <c r="L246" i="6" s="1"/>
  <c r="L244" i="6" s="1"/>
  <c r="L242" i="6" s="1"/>
  <c r="L240" i="6" s="1"/>
  <c r="L238" i="6" s="1"/>
  <c r="K250" i="6"/>
  <c r="K248" i="6"/>
  <c r="K246" i="6"/>
  <c r="K244" i="6" s="1"/>
  <c r="K242" i="6" s="1"/>
  <c r="K240" i="6" s="1"/>
  <c r="K238" i="6" s="1"/>
  <c r="J250" i="6"/>
  <c r="J248" i="6" s="1"/>
  <c r="J246" i="6"/>
  <c r="J244" i="6" s="1"/>
  <c r="J242" i="6" s="1"/>
  <c r="J240" i="6" s="1"/>
  <c r="J238" i="6" s="1"/>
  <c r="G250" i="6"/>
  <c r="G248" i="6" s="1"/>
  <c r="G246" i="6" s="1"/>
  <c r="G244" i="6"/>
  <c r="E250" i="6"/>
  <c r="E248" i="6" s="1"/>
  <c r="E246" i="6" s="1"/>
  <c r="E244" i="6"/>
  <c r="E242" i="6" s="1"/>
  <c r="E240" i="6" s="1"/>
  <c r="E238" i="6" s="1"/>
  <c r="D250" i="6"/>
  <c r="D248" i="6" s="1"/>
  <c r="C250" i="6"/>
  <c r="C248" i="6" s="1"/>
  <c r="I227" i="6"/>
  <c r="H227" i="6"/>
  <c r="F227" i="6"/>
  <c r="L225" i="6"/>
  <c r="L223" i="6"/>
  <c r="L221" i="6"/>
  <c r="L219" i="6" s="1"/>
  <c r="L217" i="6" s="1"/>
  <c r="L215" i="6" s="1"/>
  <c r="L213" i="6" s="1"/>
  <c r="K225" i="6"/>
  <c r="K223" i="6" s="1"/>
  <c r="K221" i="6"/>
  <c r="K219" i="6" s="1"/>
  <c r="K217" i="6" s="1"/>
  <c r="K215" i="6" s="1"/>
  <c r="K213" i="6" s="1"/>
  <c r="J225" i="6"/>
  <c r="J223" i="6" s="1"/>
  <c r="J221" i="6" s="1"/>
  <c r="J219" i="6"/>
  <c r="J217" i="6" s="1"/>
  <c r="J215" i="6" s="1"/>
  <c r="J213" i="6" s="1"/>
  <c r="G225" i="6"/>
  <c r="G223" i="6" s="1"/>
  <c r="G221" i="6" s="1"/>
  <c r="E225" i="6"/>
  <c r="E223" i="6"/>
  <c r="E221" i="6"/>
  <c r="E219" i="6" s="1"/>
  <c r="E217" i="6" s="1"/>
  <c r="E215" i="6" s="1"/>
  <c r="E213" i="6" s="1"/>
  <c r="D225" i="6"/>
  <c r="C225" i="6"/>
  <c r="H225" i="6"/>
  <c r="I205" i="6"/>
  <c r="H205" i="6"/>
  <c r="F205" i="6"/>
  <c r="L203" i="6"/>
  <c r="L201" i="6"/>
  <c r="L199" i="6" s="1"/>
  <c r="L197" i="6" s="1"/>
  <c r="L195" i="6" s="1"/>
  <c r="L193" i="6" s="1"/>
  <c r="L191" i="6" s="1"/>
  <c r="K203" i="6"/>
  <c r="K201" i="6"/>
  <c r="K199" i="6" s="1"/>
  <c r="K197" i="6" s="1"/>
  <c r="K195" i="6" s="1"/>
  <c r="K193" i="6" s="1"/>
  <c r="K191" i="6" s="1"/>
  <c r="J203" i="6"/>
  <c r="J201" i="6" s="1"/>
  <c r="J199" i="6" s="1"/>
  <c r="J197" i="6" s="1"/>
  <c r="J195" i="6" s="1"/>
  <c r="J193" i="6" s="1"/>
  <c r="J191" i="6" s="1"/>
  <c r="G203" i="6"/>
  <c r="G201" i="6" s="1"/>
  <c r="E203" i="6"/>
  <c r="D203" i="6"/>
  <c r="D201" i="6" s="1"/>
  <c r="D199" i="6" s="1"/>
  <c r="C203" i="6"/>
  <c r="H203" i="6"/>
  <c r="I183" i="6"/>
  <c r="H183" i="6"/>
  <c r="F183" i="6"/>
  <c r="L181" i="6"/>
  <c r="L179" i="6"/>
  <c r="L177" i="6" s="1"/>
  <c r="L175" i="6" s="1"/>
  <c r="L173" i="6" s="1"/>
  <c r="L171" i="6" s="1"/>
  <c r="L169" i="6" s="1"/>
  <c r="K181" i="6"/>
  <c r="K179" i="6"/>
  <c r="K177" i="6" s="1"/>
  <c r="K175" i="6" s="1"/>
  <c r="K173" i="6" s="1"/>
  <c r="K171" i="6" s="1"/>
  <c r="K169" i="6" s="1"/>
  <c r="J181" i="6"/>
  <c r="J179" i="6" s="1"/>
  <c r="J177" i="6" s="1"/>
  <c r="J175" i="6" s="1"/>
  <c r="J173" i="6" s="1"/>
  <c r="J171" i="6" s="1"/>
  <c r="J169" i="6" s="1"/>
  <c r="G181" i="6"/>
  <c r="G179" i="6" s="1"/>
  <c r="E181" i="6"/>
  <c r="E179" i="6"/>
  <c r="E177" i="6" s="1"/>
  <c r="E175" i="6" s="1"/>
  <c r="E173" i="6" s="1"/>
  <c r="E171" i="6" s="1"/>
  <c r="E169" i="6" s="1"/>
  <c r="D181" i="6"/>
  <c r="C181" i="6"/>
  <c r="H181" i="6"/>
  <c r="I161" i="6"/>
  <c r="H161" i="6"/>
  <c r="F161" i="6"/>
  <c r="L159" i="6"/>
  <c r="L157" i="6" s="1"/>
  <c r="L155" i="6" s="1"/>
  <c r="L153" i="6" s="1"/>
  <c r="L151" i="6" s="1"/>
  <c r="L149" i="6" s="1"/>
  <c r="L147" i="6" s="1"/>
  <c r="K159" i="6"/>
  <c r="K157" i="6"/>
  <c r="K155" i="6"/>
  <c r="K153" i="6" s="1"/>
  <c r="K151" i="6" s="1"/>
  <c r="K149" i="6" s="1"/>
  <c r="K147" i="6" s="1"/>
  <c r="J159" i="6"/>
  <c r="J157" i="6" s="1"/>
  <c r="J155" i="6"/>
  <c r="J153" i="6" s="1"/>
  <c r="J151" i="6" s="1"/>
  <c r="J149" i="6" s="1"/>
  <c r="J147" i="6" s="1"/>
  <c r="G159" i="6"/>
  <c r="G157" i="6" s="1"/>
  <c r="E159" i="6"/>
  <c r="E157" i="6"/>
  <c r="E155" i="6"/>
  <c r="E153" i="6" s="1"/>
  <c r="E151" i="6" s="1"/>
  <c r="E149" i="6" s="1"/>
  <c r="E147" i="6" s="1"/>
  <c r="D159" i="6"/>
  <c r="C159" i="6"/>
  <c r="H159" i="6"/>
  <c r="I136" i="6"/>
  <c r="H136" i="6"/>
  <c r="F136" i="6"/>
  <c r="L134" i="6"/>
  <c r="L132" i="6"/>
  <c r="L130" i="6" s="1"/>
  <c r="L128" i="6" s="1"/>
  <c r="L126" i="6" s="1"/>
  <c r="L124" i="6"/>
  <c r="L122" i="6" s="1"/>
  <c r="K134" i="6"/>
  <c r="K132" i="6"/>
  <c r="K130" i="6" s="1"/>
  <c r="K128" i="6" s="1"/>
  <c r="K126" i="6" s="1"/>
  <c r="K124" i="6" s="1"/>
  <c r="K122" i="6" s="1"/>
  <c r="J134" i="6"/>
  <c r="J132" i="6" s="1"/>
  <c r="J130" i="6" s="1"/>
  <c r="J128" i="6" s="1"/>
  <c r="J126" i="6" s="1"/>
  <c r="J124" i="6" s="1"/>
  <c r="J122" i="6" s="1"/>
  <c r="G134" i="6"/>
  <c r="G132" i="6" s="1"/>
  <c r="E134" i="6"/>
  <c r="E132" i="6"/>
  <c r="E130" i="6" s="1"/>
  <c r="E128" i="6" s="1"/>
  <c r="E126" i="6" s="1"/>
  <c r="E124" i="6" s="1"/>
  <c r="E122" i="6" s="1"/>
  <c r="D134" i="6"/>
  <c r="C134" i="6"/>
  <c r="H134" i="6"/>
  <c r="I114" i="6"/>
  <c r="H114" i="6"/>
  <c r="F114" i="6"/>
  <c r="L112" i="6"/>
  <c r="L110" i="6" s="1"/>
  <c r="L108" i="6" s="1"/>
  <c r="L106" i="6" s="1"/>
  <c r="L104" i="6" s="1"/>
  <c r="L102" i="6" s="1"/>
  <c r="L100" i="6" s="1"/>
  <c r="K112" i="6"/>
  <c r="K110" i="6"/>
  <c r="K108" i="6"/>
  <c r="K106" i="6" s="1"/>
  <c r="K104" i="6" s="1"/>
  <c r="K102" i="6" s="1"/>
  <c r="K100" i="6" s="1"/>
  <c r="K98" i="6" s="1"/>
  <c r="J112" i="6"/>
  <c r="J110" i="6"/>
  <c r="J108" i="6" s="1"/>
  <c r="J106" i="6" s="1"/>
  <c r="J104" i="6" s="1"/>
  <c r="J102" i="6" s="1"/>
  <c r="J100" i="6" s="1"/>
  <c r="G112" i="6"/>
  <c r="G110" i="6" s="1"/>
  <c r="E112" i="6"/>
  <c r="E110" i="6" s="1"/>
  <c r="E108" i="6" s="1"/>
  <c r="E106" i="6" s="1"/>
  <c r="E104" i="6" s="1"/>
  <c r="E102" i="6" s="1"/>
  <c r="E100" i="6" s="1"/>
  <c r="D112" i="6"/>
  <c r="C112" i="6"/>
  <c r="H112" i="6"/>
  <c r="I89" i="6"/>
  <c r="H89" i="6"/>
  <c r="F89" i="6"/>
  <c r="L87" i="6"/>
  <c r="L85" i="6" s="1"/>
  <c r="L83" i="6" s="1"/>
  <c r="L81" i="6" s="1"/>
  <c r="L79" i="6" s="1"/>
  <c r="L77" i="6"/>
  <c r="L75" i="6" s="1"/>
  <c r="K87" i="6"/>
  <c r="K85" i="6"/>
  <c r="K83" i="6" s="1"/>
  <c r="K81" i="6" s="1"/>
  <c r="K79" i="6" s="1"/>
  <c r="K77" i="6" s="1"/>
  <c r="K75" i="6"/>
  <c r="J87" i="6"/>
  <c r="J85" i="6"/>
  <c r="J83" i="6" s="1"/>
  <c r="J81" i="6" s="1"/>
  <c r="J79" i="6" s="1"/>
  <c r="J77" i="6" s="1"/>
  <c r="J75" i="6"/>
  <c r="G87" i="6"/>
  <c r="G85" i="6" s="1"/>
  <c r="E87" i="6"/>
  <c r="E85" i="6" s="1"/>
  <c r="E83" i="6" s="1"/>
  <c r="E81" i="6" s="1"/>
  <c r="E79" i="6" s="1"/>
  <c r="E77" i="6" s="1"/>
  <c r="E75" i="6" s="1"/>
  <c r="E7" i="6" s="1"/>
  <c r="D87" i="6"/>
  <c r="C87" i="6"/>
  <c r="H87" i="6"/>
  <c r="I67" i="6"/>
  <c r="H67" i="6"/>
  <c r="F67" i="6"/>
  <c r="L65" i="6"/>
  <c r="L63" i="6" s="1"/>
  <c r="L61" i="6" s="1"/>
  <c r="L59" i="6"/>
  <c r="L57" i="6" s="1"/>
  <c r="L55" i="6" s="1"/>
  <c r="L53" i="6" s="1"/>
  <c r="K65" i="6"/>
  <c r="K63" i="6"/>
  <c r="K61" i="6" s="1"/>
  <c r="K59" i="6" s="1"/>
  <c r="K57" i="6"/>
  <c r="K55" i="6" s="1"/>
  <c r="K53" i="6" s="1"/>
  <c r="J65" i="6"/>
  <c r="J63" i="6"/>
  <c r="J61" i="6" s="1"/>
  <c r="J59" i="6"/>
  <c r="J57" i="6" s="1"/>
  <c r="J55" i="6" s="1"/>
  <c r="J53" i="6" s="1"/>
  <c r="G65" i="6"/>
  <c r="G63" i="6" s="1"/>
  <c r="E65" i="6"/>
  <c r="E63" i="6" s="1"/>
  <c r="E61" i="6"/>
  <c r="E59" i="6" s="1"/>
  <c r="E57" i="6" s="1"/>
  <c r="E55" i="6" s="1"/>
  <c r="E53" i="6" s="1"/>
  <c r="D65" i="6"/>
  <c r="C65" i="6"/>
  <c r="H65" i="6"/>
  <c r="I45" i="6"/>
  <c r="H45" i="6"/>
  <c r="F45" i="6"/>
  <c r="L43" i="6"/>
  <c r="L41" i="6" s="1"/>
  <c r="L39" i="6" s="1"/>
  <c r="L37" i="6" s="1"/>
  <c r="L35" i="6" s="1"/>
  <c r="L33" i="6" s="1"/>
  <c r="L31" i="6" s="1"/>
  <c r="K43" i="6"/>
  <c r="K41" i="6"/>
  <c r="K39" i="6" s="1"/>
  <c r="K37" i="6" s="1"/>
  <c r="K35" i="6" s="1"/>
  <c r="K33" i="6" s="1"/>
  <c r="K31" i="6" s="1"/>
  <c r="J43" i="6"/>
  <c r="J41" i="6"/>
  <c r="J39" i="6" s="1"/>
  <c r="J37" i="6" s="1"/>
  <c r="J35" i="6" s="1"/>
  <c r="J33" i="6" s="1"/>
  <c r="J31" i="6" s="1"/>
  <c r="G43" i="6"/>
  <c r="G41" i="6" s="1"/>
  <c r="G39" i="6"/>
  <c r="E43" i="6"/>
  <c r="E41" i="6"/>
  <c r="E39" i="6" s="1"/>
  <c r="E37" i="6" s="1"/>
  <c r="E35" i="6" s="1"/>
  <c r="E33" i="6" s="1"/>
  <c r="E31" i="6" s="1"/>
  <c r="D43" i="6"/>
  <c r="C43" i="6"/>
  <c r="H43" i="6"/>
  <c r="I23" i="6"/>
  <c r="H23" i="6"/>
  <c r="F23" i="6"/>
  <c r="L21" i="6"/>
  <c r="L19" i="6" s="1"/>
  <c r="L17" i="6" s="1"/>
  <c r="L15" i="6" s="1"/>
  <c r="L13" i="6" s="1"/>
  <c r="L11" i="6" s="1"/>
  <c r="L9" i="6" s="1"/>
  <c r="L7" i="6" s="1"/>
  <c r="K21" i="6"/>
  <c r="K19" i="6"/>
  <c r="K17" i="6" s="1"/>
  <c r="K15" i="6" s="1"/>
  <c r="K13" i="6" s="1"/>
  <c r="K11" i="6" s="1"/>
  <c r="K9" i="6" s="1"/>
  <c r="J21" i="6"/>
  <c r="J19" i="6" s="1"/>
  <c r="J17" i="6" s="1"/>
  <c r="J15" i="6" s="1"/>
  <c r="J13" i="6" s="1"/>
  <c r="J11" i="6" s="1"/>
  <c r="J9" i="6" s="1"/>
  <c r="G21" i="6"/>
  <c r="G19" i="6"/>
  <c r="E21" i="6"/>
  <c r="E19" i="6" s="1"/>
  <c r="E17" i="6" s="1"/>
  <c r="E15" i="6" s="1"/>
  <c r="E13" i="6" s="1"/>
  <c r="E11" i="6" s="1"/>
  <c r="E9" i="6" s="1"/>
  <c r="D21" i="6"/>
  <c r="C21" i="6"/>
  <c r="C19" i="6" s="1"/>
  <c r="I296" i="5"/>
  <c r="H296" i="5"/>
  <c r="F296" i="5"/>
  <c r="L294" i="5"/>
  <c r="L292" i="5" s="1"/>
  <c r="L290" i="5"/>
  <c r="L288" i="5" s="1"/>
  <c r="L286" i="5" s="1"/>
  <c r="L284" i="5" s="1"/>
  <c r="L282" i="5" s="1"/>
  <c r="K294" i="5"/>
  <c r="K292" i="5" s="1"/>
  <c r="K290" i="5" s="1"/>
  <c r="K288" i="5"/>
  <c r="K286" i="5" s="1"/>
  <c r="K284" i="5" s="1"/>
  <c r="K282" i="5" s="1"/>
  <c r="J294" i="5"/>
  <c r="J292" i="5"/>
  <c r="J290" i="5" s="1"/>
  <c r="J288" i="5" s="1"/>
  <c r="J286" i="5"/>
  <c r="J284" i="5" s="1"/>
  <c r="J282" i="5" s="1"/>
  <c r="G294" i="5"/>
  <c r="G292" i="5"/>
  <c r="E294" i="5"/>
  <c r="E292" i="5"/>
  <c r="D294" i="5"/>
  <c r="D292" i="5"/>
  <c r="D290" i="5" s="1"/>
  <c r="C294" i="5"/>
  <c r="H294" i="5" s="1"/>
  <c r="I274" i="5"/>
  <c r="H274" i="5"/>
  <c r="F274" i="5"/>
  <c r="L272" i="5"/>
  <c r="L270" i="5"/>
  <c r="L268" i="5"/>
  <c r="L266" i="5" s="1"/>
  <c r="L264" i="5" s="1"/>
  <c r="L262" i="5"/>
  <c r="L260" i="5" s="1"/>
  <c r="K272" i="5"/>
  <c r="K270" i="5" s="1"/>
  <c r="K268" i="5" s="1"/>
  <c r="K266" i="5" s="1"/>
  <c r="K264" i="5" s="1"/>
  <c r="K262" i="5" s="1"/>
  <c r="K260" i="5" s="1"/>
  <c r="J272" i="5"/>
  <c r="J270" i="5"/>
  <c r="J268" i="5" s="1"/>
  <c r="J266" i="5" s="1"/>
  <c r="J264" i="5" s="1"/>
  <c r="J262" i="5" s="1"/>
  <c r="J260" i="5" s="1"/>
  <c r="G272" i="5"/>
  <c r="G270" i="5" s="1"/>
  <c r="E272" i="5"/>
  <c r="E270" i="5" s="1"/>
  <c r="E268" i="5" s="1"/>
  <c r="E266" i="5"/>
  <c r="E264" i="5" s="1"/>
  <c r="E262" i="5" s="1"/>
  <c r="E260" i="5" s="1"/>
  <c r="D272" i="5"/>
  <c r="C272" i="5"/>
  <c r="H272" i="5" s="1"/>
  <c r="I249" i="5"/>
  <c r="H249" i="5"/>
  <c r="F249" i="5"/>
  <c r="L247" i="5"/>
  <c r="L245" i="5"/>
  <c r="L243" i="5"/>
  <c r="L241" i="5" s="1"/>
  <c r="L239" i="5" s="1"/>
  <c r="L237" i="5" s="1"/>
  <c r="L235" i="5" s="1"/>
  <c r="K247" i="5"/>
  <c r="K245" i="5" s="1"/>
  <c r="K243" i="5" s="1"/>
  <c r="K241" i="5" s="1"/>
  <c r="K239" i="5" s="1"/>
  <c r="K237" i="5" s="1"/>
  <c r="K235" i="5" s="1"/>
  <c r="J247" i="5"/>
  <c r="J245" i="5"/>
  <c r="J243" i="5" s="1"/>
  <c r="J241" i="5" s="1"/>
  <c r="J239" i="5"/>
  <c r="J237" i="5" s="1"/>
  <c r="J235" i="5" s="1"/>
  <c r="G247" i="5"/>
  <c r="E247" i="5"/>
  <c r="E245" i="5"/>
  <c r="D247" i="5"/>
  <c r="D245" i="5"/>
  <c r="C247" i="5"/>
  <c r="H247" i="5"/>
  <c r="I227" i="5"/>
  <c r="H227" i="5"/>
  <c r="F227" i="5"/>
  <c r="L225" i="5"/>
  <c r="L223" i="5" s="1"/>
  <c r="L221" i="5" s="1"/>
  <c r="L219" i="5"/>
  <c r="L217" i="5" s="1"/>
  <c r="L215" i="5" s="1"/>
  <c r="L213" i="5" s="1"/>
  <c r="K225" i="5"/>
  <c r="K223" i="5" s="1"/>
  <c r="K221" i="5"/>
  <c r="K219" i="5" s="1"/>
  <c r="K217" i="5"/>
  <c r="K215" i="5" s="1"/>
  <c r="K213" i="5" s="1"/>
  <c r="J225" i="5"/>
  <c r="J223" i="5"/>
  <c r="J221" i="5" s="1"/>
  <c r="J219" i="5"/>
  <c r="J217" i="5" s="1"/>
  <c r="J215" i="5" s="1"/>
  <c r="J213" i="5" s="1"/>
  <c r="G225" i="5"/>
  <c r="G223" i="5" s="1"/>
  <c r="E225" i="5"/>
  <c r="E223" i="5" s="1"/>
  <c r="E221" i="5" s="1"/>
  <c r="E219" i="5" s="1"/>
  <c r="E217" i="5" s="1"/>
  <c r="E215" i="5" s="1"/>
  <c r="E213" i="5" s="1"/>
  <c r="D225" i="5"/>
  <c r="C225" i="5"/>
  <c r="H225" i="5" s="1"/>
  <c r="I205" i="5"/>
  <c r="H205" i="5"/>
  <c r="F205" i="5"/>
  <c r="L203" i="5"/>
  <c r="L201" i="5"/>
  <c r="L199" i="5" s="1"/>
  <c r="L197" i="5" s="1"/>
  <c r="L195" i="5" s="1"/>
  <c r="K203" i="5"/>
  <c r="K201" i="5" s="1"/>
  <c r="K199" i="5"/>
  <c r="K197" i="5" s="1"/>
  <c r="K195" i="5" s="1"/>
  <c r="K193" i="5" s="1"/>
  <c r="K191" i="5" s="1"/>
  <c r="J203" i="5"/>
  <c r="J201" i="5"/>
  <c r="J199" i="5" s="1"/>
  <c r="J197" i="5" s="1"/>
  <c r="J195" i="5" s="1"/>
  <c r="J193" i="5" s="1"/>
  <c r="J191" i="5" s="1"/>
  <c r="G203" i="5"/>
  <c r="G201" i="5" s="1"/>
  <c r="E203" i="5"/>
  <c r="E201" i="5" s="1"/>
  <c r="E199" i="5" s="1"/>
  <c r="E197" i="5" s="1"/>
  <c r="E195" i="5" s="1"/>
  <c r="D203" i="5"/>
  <c r="C203" i="5"/>
  <c r="C201" i="5" s="1"/>
  <c r="H201" i="5" s="1"/>
  <c r="I183" i="5"/>
  <c r="H183" i="5"/>
  <c r="F183" i="5"/>
  <c r="L181" i="5"/>
  <c r="L179" i="5" s="1"/>
  <c r="L177" i="5" s="1"/>
  <c r="L175" i="5" s="1"/>
  <c r="L173" i="5" s="1"/>
  <c r="L171" i="5" s="1"/>
  <c r="L169" i="5" s="1"/>
  <c r="K181" i="5"/>
  <c r="K179" i="5"/>
  <c r="K177" i="5" s="1"/>
  <c r="K175" i="5"/>
  <c r="K173" i="5" s="1"/>
  <c r="K171" i="5"/>
  <c r="K169" i="5" s="1"/>
  <c r="J181" i="5"/>
  <c r="J179" i="5" s="1"/>
  <c r="J177" i="5" s="1"/>
  <c r="J175" i="5" s="1"/>
  <c r="J173" i="5"/>
  <c r="J171" i="5" s="1"/>
  <c r="J169" i="5" s="1"/>
  <c r="G181" i="5"/>
  <c r="G179" i="5"/>
  <c r="G177" i="5" s="1"/>
  <c r="E181" i="5"/>
  <c r="E179" i="5" s="1"/>
  <c r="E177" i="5" s="1"/>
  <c r="E175" i="5" s="1"/>
  <c r="E173" i="5" s="1"/>
  <c r="E171" i="5" s="1"/>
  <c r="E169" i="5" s="1"/>
  <c r="D181" i="5"/>
  <c r="D179" i="5"/>
  <c r="C181" i="5"/>
  <c r="H181" i="5"/>
  <c r="I161" i="5"/>
  <c r="H161" i="5"/>
  <c r="F161" i="5"/>
  <c r="L159" i="5"/>
  <c r="L157" i="5" s="1"/>
  <c r="L155" i="5"/>
  <c r="L153" i="5" s="1"/>
  <c r="L151" i="5"/>
  <c r="L149" i="5" s="1"/>
  <c r="L147" i="5" s="1"/>
  <c r="K159" i="5"/>
  <c r="K157" i="5"/>
  <c r="K155" i="5" s="1"/>
  <c r="K153" i="5"/>
  <c r="K151" i="5" s="1"/>
  <c r="K149" i="5" s="1"/>
  <c r="K147" i="5" s="1"/>
  <c r="J159" i="5"/>
  <c r="J157" i="5" s="1"/>
  <c r="J155" i="5"/>
  <c r="J153" i="5" s="1"/>
  <c r="J151" i="5" s="1"/>
  <c r="J149" i="5" s="1"/>
  <c r="J147" i="5" s="1"/>
  <c r="J306" i="5" s="1"/>
  <c r="G159" i="5"/>
  <c r="G157" i="5"/>
  <c r="E159" i="5"/>
  <c r="E157" i="5"/>
  <c r="E155" i="5" s="1"/>
  <c r="E153" i="5" s="1"/>
  <c r="E151" i="5" s="1"/>
  <c r="E149" i="5"/>
  <c r="E147" i="5" s="1"/>
  <c r="D159" i="5"/>
  <c r="C159" i="5"/>
  <c r="C157" i="5"/>
  <c r="I139" i="5"/>
  <c r="H139" i="5"/>
  <c r="F139" i="5"/>
  <c r="L137" i="5"/>
  <c r="L135" i="5" s="1"/>
  <c r="L133" i="5"/>
  <c r="L131" i="5" s="1"/>
  <c r="L129" i="5"/>
  <c r="L127" i="5" s="1"/>
  <c r="L125" i="5" s="1"/>
  <c r="K137" i="5"/>
  <c r="K135" i="5"/>
  <c r="K133" i="5" s="1"/>
  <c r="K131" i="5"/>
  <c r="K129" i="5" s="1"/>
  <c r="K127" i="5" s="1"/>
  <c r="K125" i="5" s="1"/>
  <c r="J137" i="5"/>
  <c r="J135" i="5" s="1"/>
  <c r="J133" i="5"/>
  <c r="J131" i="5" s="1"/>
  <c r="J129" i="5" s="1"/>
  <c r="J127" i="5" s="1"/>
  <c r="J125" i="5" s="1"/>
  <c r="G137" i="5"/>
  <c r="E137" i="5"/>
  <c r="E135" i="5" s="1"/>
  <c r="E133" i="5"/>
  <c r="E131" i="5" s="1"/>
  <c r="E129" i="5" s="1"/>
  <c r="E127" i="5" s="1"/>
  <c r="E125" i="5" s="1"/>
  <c r="D137" i="5"/>
  <c r="D135" i="5"/>
  <c r="C137" i="5"/>
  <c r="C135" i="5"/>
  <c r="L122" i="5"/>
  <c r="K122" i="5"/>
  <c r="J122" i="5"/>
  <c r="I122" i="5"/>
  <c r="H122" i="5"/>
  <c r="G122" i="5"/>
  <c r="F122" i="5"/>
  <c r="E122" i="5"/>
  <c r="D122" i="5"/>
  <c r="C122" i="5"/>
  <c r="A122" i="5"/>
  <c r="I113" i="5"/>
  <c r="H113" i="5"/>
  <c r="F113" i="5"/>
  <c r="L111" i="5"/>
  <c r="L109" i="5"/>
  <c r="L107" i="5" s="1"/>
  <c r="L105" i="5"/>
  <c r="K111" i="5"/>
  <c r="K109" i="5"/>
  <c r="K107" i="5" s="1"/>
  <c r="K105" i="5"/>
  <c r="J111" i="5"/>
  <c r="J109" i="5"/>
  <c r="J107" i="5" s="1"/>
  <c r="J105" i="5" s="1"/>
  <c r="G111" i="5"/>
  <c r="G109" i="5"/>
  <c r="E111" i="5"/>
  <c r="E109" i="5"/>
  <c r="E107" i="5" s="1"/>
  <c r="E105" i="5"/>
  <c r="D111" i="5"/>
  <c r="C111" i="5"/>
  <c r="H111" i="5" s="1"/>
  <c r="I100" i="5"/>
  <c r="H100" i="5"/>
  <c r="F100" i="5"/>
  <c r="L98" i="5"/>
  <c r="L96" i="5"/>
  <c r="L94" i="5" s="1"/>
  <c r="L92" i="5"/>
  <c r="K98" i="5"/>
  <c r="K96" i="5"/>
  <c r="K94" i="5" s="1"/>
  <c r="K92" i="5" s="1"/>
  <c r="J98" i="5"/>
  <c r="J96" i="5"/>
  <c r="J94" i="5" s="1"/>
  <c r="J92" i="5"/>
  <c r="G98" i="5"/>
  <c r="G96" i="5"/>
  <c r="E98" i="5"/>
  <c r="E96" i="5"/>
  <c r="E94" i="5" s="1"/>
  <c r="E92" i="5" s="1"/>
  <c r="D98" i="5"/>
  <c r="D96" i="5"/>
  <c r="C98" i="5"/>
  <c r="H98" i="5"/>
  <c r="I84" i="5"/>
  <c r="H84" i="5"/>
  <c r="F84" i="5"/>
  <c r="L82" i="5"/>
  <c r="L80" i="5" s="1"/>
  <c r="L78" i="5"/>
  <c r="L76" i="5" s="1"/>
  <c r="K82" i="5"/>
  <c r="K80" i="5" s="1"/>
  <c r="K78" i="5"/>
  <c r="K76" i="5" s="1"/>
  <c r="J82" i="5"/>
  <c r="J80" i="5" s="1"/>
  <c r="J78" i="5"/>
  <c r="J76" i="5" s="1"/>
  <c r="G82" i="5"/>
  <c r="G80" i="5" s="1"/>
  <c r="E82" i="5"/>
  <c r="E80" i="5" s="1"/>
  <c r="E78" i="5" s="1"/>
  <c r="E76" i="5" s="1"/>
  <c r="D82" i="5"/>
  <c r="C82" i="5"/>
  <c r="H82" i="5"/>
  <c r="I71" i="5"/>
  <c r="H71" i="5"/>
  <c r="F71" i="5"/>
  <c r="L69" i="5"/>
  <c r="L67" i="5" s="1"/>
  <c r="L65" i="5" s="1"/>
  <c r="L63" i="5" s="1"/>
  <c r="K69" i="5"/>
  <c r="K67" i="5" s="1"/>
  <c r="K65" i="5"/>
  <c r="K63" i="5" s="1"/>
  <c r="J69" i="5"/>
  <c r="J67" i="5" s="1"/>
  <c r="J65" i="5" s="1"/>
  <c r="J63" i="5" s="1"/>
  <c r="G69" i="5"/>
  <c r="G67" i="5" s="1"/>
  <c r="E69" i="5"/>
  <c r="E67" i="5" s="1"/>
  <c r="E65" i="5"/>
  <c r="E63" i="5" s="1"/>
  <c r="D69" i="5"/>
  <c r="D67" i="5" s="1"/>
  <c r="C69" i="5"/>
  <c r="C67" i="5" s="1"/>
  <c r="I58" i="5"/>
  <c r="H58" i="5"/>
  <c r="F58" i="5"/>
  <c r="L56" i="5"/>
  <c r="L54" i="5"/>
  <c r="L52" i="5" s="1"/>
  <c r="L50" i="5"/>
  <c r="K56" i="5"/>
  <c r="K54" i="5"/>
  <c r="K52" i="5" s="1"/>
  <c r="K50" i="5"/>
  <c r="J56" i="5"/>
  <c r="J54" i="5"/>
  <c r="J52" i="5" s="1"/>
  <c r="J50" i="5"/>
  <c r="G56" i="5"/>
  <c r="G54" i="5"/>
  <c r="G52" i="5" s="1"/>
  <c r="E56" i="5"/>
  <c r="E54" i="5" s="1"/>
  <c r="E52" i="5"/>
  <c r="E50" i="5" s="1"/>
  <c r="D56" i="5"/>
  <c r="D54" i="5" s="1"/>
  <c r="C56" i="5"/>
  <c r="H56" i="5" s="1"/>
  <c r="I45" i="5"/>
  <c r="H45" i="5"/>
  <c r="F45" i="5"/>
  <c r="L43" i="5"/>
  <c r="L41" i="5"/>
  <c r="L39" i="5" s="1"/>
  <c r="L37" i="5"/>
  <c r="K43" i="5"/>
  <c r="K41" i="5"/>
  <c r="K39" i="5" s="1"/>
  <c r="K37" i="5" s="1"/>
  <c r="J43" i="5"/>
  <c r="J41" i="5"/>
  <c r="J39" i="5" s="1"/>
  <c r="J37" i="5"/>
  <c r="G43" i="5"/>
  <c r="G41" i="5"/>
  <c r="G39" i="5" s="1"/>
  <c r="E43" i="5"/>
  <c r="E41" i="5" s="1"/>
  <c r="E39" i="5"/>
  <c r="E37" i="5" s="1"/>
  <c r="D43" i="5"/>
  <c r="C43" i="5"/>
  <c r="C41" i="5"/>
  <c r="I32" i="5"/>
  <c r="H32" i="5"/>
  <c r="F32" i="5"/>
  <c r="L30" i="5"/>
  <c r="L28" i="5" s="1"/>
  <c r="L26" i="5"/>
  <c r="L24" i="5" s="1"/>
  <c r="K30" i="5"/>
  <c r="K28" i="5" s="1"/>
  <c r="K26" i="5"/>
  <c r="K24" i="5" s="1"/>
  <c r="J30" i="5"/>
  <c r="J28" i="5" s="1"/>
  <c r="J26" i="5"/>
  <c r="J24" i="5" s="1"/>
  <c r="G30" i="5"/>
  <c r="E30" i="5"/>
  <c r="E28" i="5"/>
  <c r="E26" i="5" s="1"/>
  <c r="E24" i="5"/>
  <c r="D30" i="5"/>
  <c r="D28" i="5"/>
  <c r="C30" i="5"/>
  <c r="C28" i="5"/>
  <c r="I19" i="5"/>
  <c r="H19" i="5"/>
  <c r="F19" i="5"/>
  <c r="L17" i="5"/>
  <c r="L15" i="5" s="1"/>
  <c r="L13" i="5" s="1"/>
  <c r="L11" i="5" s="1"/>
  <c r="K17" i="5"/>
  <c r="K15" i="5" s="1"/>
  <c r="K13" i="5"/>
  <c r="K11" i="5" s="1"/>
  <c r="J17" i="5"/>
  <c r="J15" i="5" s="1"/>
  <c r="J13" i="5" s="1"/>
  <c r="J11" i="5" s="1"/>
  <c r="G17" i="5"/>
  <c r="G15" i="5" s="1"/>
  <c r="G13" i="5"/>
  <c r="G11" i="5" s="1"/>
  <c r="E17" i="5"/>
  <c r="E15" i="5" s="1"/>
  <c r="D17" i="5"/>
  <c r="C17" i="5"/>
  <c r="H17" i="5"/>
  <c r="L74" i="4"/>
  <c r="K74" i="4"/>
  <c r="J74" i="4"/>
  <c r="G74" i="4"/>
  <c r="F74" i="4"/>
  <c r="E74" i="4"/>
  <c r="D74" i="4"/>
  <c r="C74" i="4"/>
  <c r="H76" i="4" s="1"/>
  <c r="L73" i="4"/>
  <c r="K73" i="4"/>
  <c r="J73" i="4"/>
  <c r="G73" i="4"/>
  <c r="F73" i="4"/>
  <c r="E73" i="4"/>
  <c r="D73" i="4"/>
  <c r="C73" i="4"/>
  <c r="H73" i="4" s="1"/>
  <c r="H65" i="4"/>
  <c r="L64" i="4"/>
  <c r="K64" i="4"/>
  <c r="J64" i="4"/>
  <c r="G64" i="4"/>
  <c r="E64" i="4"/>
  <c r="D64" i="4"/>
  <c r="C64" i="4"/>
  <c r="H64" i="4" s="1"/>
  <c r="L63" i="4"/>
  <c r="K63" i="4"/>
  <c r="J63" i="4"/>
  <c r="G63" i="4"/>
  <c r="E63" i="4"/>
  <c r="D63" i="4"/>
  <c r="C63" i="4"/>
  <c r="H63" i="4" s="1"/>
  <c r="L62" i="4"/>
  <c r="L72" i="4" s="1"/>
  <c r="I62" i="4"/>
  <c r="I72" i="4" s="1"/>
  <c r="H62" i="4"/>
  <c r="H72" i="4" s="1"/>
  <c r="G62" i="4"/>
  <c r="G72" i="4" s="1"/>
  <c r="F62" i="4"/>
  <c r="F72" i="4" s="1"/>
  <c r="E62" i="4"/>
  <c r="E72" i="4" s="1"/>
  <c r="C62" i="4"/>
  <c r="C72" i="4" s="1"/>
  <c r="L57" i="4"/>
  <c r="K57" i="4"/>
  <c r="J57" i="4"/>
  <c r="G57" i="4"/>
  <c r="E57" i="4"/>
  <c r="D57" i="4"/>
  <c r="C57" i="4"/>
  <c r="H57" i="4" s="1"/>
  <c r="L56" i="4"/>
  <c r="K56" i="4"/>
  <c r="J56" i="4"/>
  <c r="G56" i="4"/>
  <c r="E56" i="4"/>
  <c r="D56" i="4"/>
  <c r="C56" i="4"/>
  <c r="H56" i="4" s="1"/>
  <c r="L54" i="4"/>
  <c r="K54" i="4"/>
  <c r="J54" i="4"/>
  <c r="G54" i="4"/>
  <c r="E54" i="4"/>
  <c r="D54" i="4"/>
  <c r="C54" i="4"/>
  <c r="H54" i="4" s="1"/>
  <c r="L53" i="4"/>
  <c r="K53" i="4"/>
  <c r="J53" i="4"/>
  <c r="G53" i="4"/>
  <c r="E53" i="4"/>
  <c r="D53" i="4"/>
  <c r="C53" i="4"/>
  <c r="H53" i="4" s="1"/>
  <c r="L31" i="4"/>
  <c r="K31" i="4"/>
  <c r="J31" i="4"/>
  <c r="H31" i="4"/>
  <c r="G31" i="4"/>
  <c r="E31" i="4"/>
  <c r="D31" i="4"/>
  <c r="D39" i="4" s="1"/>
  <c r="I30" i="4"/>
  <c r="H30" i="4"/>
  <c r="F30" i="4"/>
  <c r="F64" i="4"/>
  <c r="I29" i="4"/>
  <c r="H29" i="4"/>
  <c r="F29" i="4"/>
  <c r="F63" i="4"/>
  <c r="L28" i="4"/>
  <c r="L35" i="4"/>
  <c r="K28" i="4"/>
  <c r="K35" i="4"/>
  <c r="K51" i="4" s="1"/>
  <c r="K62" i="4" s="1"/>
  <c r="K72" i="4" s="1"/>
  <c r="J28" i="4"/>
  <c r="J35" i="4" s="1"/>
  <c r="J51" i="4" s="1"/>
  <c r="J62" i="4" s="1"/>
  <c r="J72" i="4" s="1"/>
  <c r="I28" i="4"/>
  <c r="I35" i="4" s="1"/>
  <c r="H28" i="4"/>
  <c r="H35" i="4" s="1"/>
  <c r="G28" i="4"/>
  <c r="G35" i="4" s="1"/>
  <c r="F28" i="4"/>
  <c r="F35" i="4" s="1"/>
  <c r="E28" i="4"/>
  <c r="E35" i="4" s="1"/>
  <c r="D28" i="4"/>
  <c r="D35" i="4" s="1"/>
  <c r="D51" i="4" s="1"/>
  <c r="D62" i="4" s="1"/>
  <c r="D72" i="4" s="1"/>
  <c r="C28" i="4"/>
  <c r="C35" i="4" s="1"/>
  <c r="L24" i="4"/>
  <c r="K24" i="4"/>
  <c r="J24" i="4"/>
  <c r="G24" i="4"/>
  <c r="E24" i="4"/>
  <c r="D24" i="4"/>
  <c r="C24" i="4"/>
  <c r="C39" i="4" s="1"/>
  <c r="I23" i="4"/>
  <c r="H23" i="4"/>
  <c r="F23" i="4"/>
  <c r="F57" i="4" s="1"/>
  <c r="I22" i="4"/>
  <c r="H22" i="4"/>
  <c r="F22" i="4"/>
  <c r="F56" i="4" s="1"/>
  <c r="L21" i="4"/>
  <c r="K21" i="4"/>
  <c r="J21" i="4"/>
  <c r="G21" i="4"/>
  <c r="E21" i="4"/>
  <c r="D21" i="4"/>
  <c r="C21" i="4"/>
  <c r="I20" i="4"/>
  <c r="H20" i="4"/>
  <c r="F20" i="4"/>
  <c r="F54" i="4"/>
  <c r="I19" i="4"/>
  <c r="H19" i="4"/>
  <c r="F19" i="4"/>
  <c r="F53" i="4"/>
  <c r="F52" i="4" s="1"/>
  <c r="L18" i="4"/>
  <c r="K18" i="4"/>
  <c r="J18" i="4"/>
  <c r="G18" i="4"/>
  <c r="E18" i="4"/>
  <c r="D18" i="4"/>
  <c r="C18" i="4"/>
  <c r="C22" i="1"/>
  <c r="H22" i="1" s="1"/>
  <c r="D22" i="1"/>
  <c r="E22" i="1"/>
  <c r="G22" i="1"/>
  <c r="G20" i="1"/>
  <c r="G18" i="1" s="1"/>
  <c r="G16" i="1" s="1"/>
  <c r="J22" i="1"/>
  <c r="K22" i="1"/>
  <c r="L22" i="1"/>
  <c r="L20" i="1"/>
  <c r="L18" i="1" s="1"/>
  <c r="L16" i="1"/>
  <c r="F24" i="1"/>
  <c r="H24" i="1"/>
  <c r="I24" i="1"/>
  <c r="C26" i="1"/>
  <c r="H26" i="1" s="1"/>
  <c r="D26" i="1"/>
  <c r="E26" i="1"/>
  <c r="G26" i="1"/>
  <c r="J26" i="1"/>
  <c r="J20" i="1" s="1"/>
  <c r="J18" i="1"/>
  <c r="J16" i="1" s="1"/>
  <c r="K26" i="1"/>
  <c r="L26" i="1"/>
  <c r="F28" i="1"/>
  <c r="H28" i="1"/>
  <c r="I28" i="1"/>
  <c r="C39" i="1"/>
  <c r="C37" i="1" s="1"/>
  <c r="C35" i="1"/>
  <c r="D39" i="1"/>
  <c r="D37" i="1"/>
  <c r="D35" i="1" s="1"/>
  <c r="E39" i="1"/>
  <c r="E37" i="1" s="1"/>
  <c r="E35" i="1"/>
  <c r="E33" i="1" s="1"/>
  <c r="G39" i="1"/>
  <c r="G37" i="1" s="1"/>
  <c r="J39" i="1"/>
  <c r="J37" i="1"/>
  <c r="J35" i="1" s="1"/>
  <c r="J33" i="1"/>
  <c r="K39" i="1"/>
  <c r="K37" i="1"/>
  <c r="K35" i="1" s="1"/>
  <c r="K33" i="1" s="1"/>
  <c r="L39" i="1"/>
  <c r="L37" i="1"/>
  <c r="L35" i="1" s="1"/>
  <c r="L33" i="1"/>
  <c r="F41" i="1"/>
  <c r="H41" i="1"/>
  <c r="I41" i="1"/>
  <c r="C64" i="1"/>
  <c r="D64" i="1"/>
  <c r="E64" i="1"/>
  <c r="G64" i="1"/>
  <c r="J64" i="1"/>
  <c r="J62" i="1" s="1"/>
  <c r="J60" i="1" s="1"/>
  <c r="K64" i="1"/>
  <c r="L64" i="1"/>
  <c r="F66" i="1"/>
  <c r="H66" i="1"/>
  <c r="I66" i="1"/>
  <c r="C68" i="1"/>
  <c r="H68" i="1" s="1"/>
  <c r="D68" i="1"/>
  <c r="I68" i="1" s="1"/>
  <c r="E68" i="1"/>
  <c r="G68" i="1"/>
  <c r="J68" i="1"/>
  <c r="K68" i="1"/>
  <c r="L68" i="1"/>
  <c r="F70" i="1"/>
  <c r="H70" i="1"/>
  <c r="I70" i="1"/>
  <c r="C72" i="1"/>
  <c r="D72" i="1"/>
  <c r="E72" i="1"/>
  <c r="G72" i="1"/>
  <c r="H72" i="1"/>
  <c r="J72" i="1"/>
  <c r="K72" i="1"/>
  <c r="L72" i="1"/>
  <c r="F74" i="1"/>
  <c r="H74" i="1"/>
  <c r="I74" i="1"/>
  <c r="C79" i="1"/>
  <c r="D79" i="1"/>
  <c r="E79" i="1"/>
  <c r="E77" i="1" s="1"/>
  <c r="G79" i="1"/>
  <c r="F79" i="1" s="1"/>
  <c r="J79" i="1"/>
  <c r="K79" i="1"/>
  <c r="L79" i="1"/>
  <c r="F81" i="1"/>
  <c r="H81" i="1"/>
  <c r="I81" i="1"/>
  <c r="C83" i="1"/>
  <c r="H83" i="1"/>
  <c r="D83" i="1"/>
  <c r="I83" i="1"/>
  <c r="E83" i="1"/>
  <c r="G83" i="1"/>
  <c r="J83" i="1"/>
  <c r="K83" i="1"/>
  <c r="L83" i="1"/>
  <c r="F85" i="1"/>
  <c r="H85" i="1"/>
  <c r="I85" i="1"/>
  <c r="C93" i="1"/>
  <c r="H93" i="1" s="1"/>
  <c r="D93" i="1"/>
  <c r="E93" i="1"/>
  <c r="E91" i="1" s="1"/>
  <c r="E89" i="1" s="1"/>
  <c r="G93" i="1"/>
  <c r="G91" i="1"/>
  <c r="G89" i="1" s="1"/>
  <c r="J93" i="1"/>
  <c r="J91" i="1" s="1"/>
  <c r="J89" i="1" s="1"/>
  <c r="K93" i="1"/>
  <c r="K91" i="1"/>
  <c r="K89" i="1" s="1"/>
  <c r="L93" i="1"/>
  <c r="L91" i="1" s="1"/>
  <c r="L89" i="1" s="1"/>
  <c r="F95" i="1"/>
  <c r="H95" i="1"/>
  <c r="I95" i="1"/>
  <c r="C109" i="1"/>
  <c r="C107" i="1" s="1"/>
  <c r="D109" i="1"/>
  <c r="E109" i="1"/>
  <c r="E107" i="1"/>
  <c r="E105" i="1" s="1"/>
  <c r="G109" i="1"/>
  <c r="J109" i="1"/>
  <c r="J107" i="1"/>
  <c r="J105" i="1" s="1"/>
  <c r="K109" i="1"/>
  <c r="K107" i="1" s="1"/>
  <c r="K105" i="1" s="1"/>
  <c r="K103" i="1" s="1"/>
  <c r="K101" i="1" s="1"/>
  <c r="L109" i="1"/>
  <c r="L107" i="1"/>
  <c r="L105" i="1" s="1"/>
  <c r="F111" i="1"/>
  <c r="H111" i="1"/>
  <c r="I111" i="1"/>
  <c r="C119" i="1"/>
  <c r="C117" i="1"/>
  <c r="C115" i="1" s="1"/>
  <c r="H115" i="1" s="1"/>
  <c r="D119" i="1"/>
  <c r="D117" i="1"/>
  <c r="E119" i="1"/>
  <c r="E117" i="1"/>
  <c r="E115" i="1" s="1"/>
  <c r="G119" i="1"/>
  <c r="G117" i="1" s="1"/>
  <c r="G115" i="1"/>
  <c r="J119" i="1"/>
  <c r="J117" i="1"/>
  <c r="J115" i="1" s="1"/>
  <c r="K119" i="1"/>
  <c r="K117" i="1" s="1"/>
  <c r="K115" i="1"/>
  <c r="L119" i="1"/>
  <c r="L117" i="1"/>
  <c r="L115" i="1" s="1"/>
  <c r="F121" i="1"/>
  <c r="H121" i="1"/>
  <c r="I121" i="1"/>
  <c r="C129" i="1"/>
  <c r="C127" i="1"/>
  <c r="H129" i="1"/>
  <c r="D129" i="1"/>
  <c r="D127" i="1" s="1"/>
  <c r="F127" i="1" s="1"/>
  <c r="E129" i="1"/>
  <c r="E127" i="1" s="1"/>
  <c r="G129" i="1"/>
  <c r="G127" i="1" s="1"/>
  <c r="J129" i="1"/>
  <c r="J127" i="1" s="1"/>
  <c r="J125" i="1"/>
  <c r="J103" i="1" s="1"/>
  <c r="J101" i="1" s="1"/>
  <c r="K129" i="1"/>
  <c r="K127" i="1"/>
  <c r="K125" i="1" s="1"/>
  <c r="L129" i="1"/>
  <c r="L127" i="1" s="1"/>
  <c r="L125" i="1"/>
  <c r="L103" i="1" s="1"/>
  <c r="L101" i="1" s="1"/>
  <c r="F131" i="1"/>
  <c r="H131" i="1"/>
  <c r="I131" i="1"/>
  <c r="C145" i="1"/>
  <c r="H145" i="1" s="1"/>
  <c r="D145" i="1"/>
  <c r="I145" i="1" s="1"/>
  <c r="E145" i="1"/>
  <c r="G145" i="1"/>
  <c r="F145" i="1" s="1"/>
  <c r="J145" i="1"/>
  <c r="K145" i="1"/>
  <c r="L145" i="1"/>
  <c r="L143" i="1" s="1"/>
  <c r="L141" i="1"/>
  <c r="F147" i="1"/>
  <c r="H147" i="1"/>
  <c r="I147" i="1"/>
  <c r="C149" i="1"/>
  <c r="H149" i="1" s="1"/>
  <c r="D149" i="1"/>
  <c r="D143" i="1" s="1"/>
  <c r="D141" i="1" s="1"/>
  <c r="E149" i="1"/>
  <c r="G149" i="1"/>
  <c r="J149" i="1"/>
  <c r="K149" i="1"/>
  <c r="K143" i="1" s="1"/>
  <c r="K141" i="1" s="1"/>
  <c r="L149" i="1"/>
  <c r="F151" i="1"/>
  <c r="H151" i="1"/>
  <c r="I151" i="1"/>
  <c r="C159" i="1"/>
  <c r="D159" i="1"/>
  <c r="E159" i="1"/>
  <c r="G159" i="1"/>
  <c r="J159" i="1"/>
  <c r="J157" i="1" s="1"/>
  <c r="K159" i="1"/>
  <c r="L159" i="1"/>
  <c r="L157" i="1" s="1"/>
  <c r="L155" i="1" s="1"/>
  <c r="L139" i="1" s="1"/>
  <c r="L137" i="1" s="1"/>
  <c r="F161" i="1"/>
  <c r="H161" i="1"/>
  <c r="I161" i="1"/>
  <c r="C163" i="1"/>
  <c r="H163" i="1" s="1"/>
  <c r="D163" i="1"/>
  <c r="E163" i="1"/>
  <c r="G163" i="1"/>
  <c r="F163" i="1" s="1"/>
  <c r="J163" i="1"/>
  <c r="J155" i="1"/>
  <c r="K163" i="1"/>
  <c r="L163" i="1"/>
  <c r="F165" i="1"/>
  <c r="H165" i="1"/>
  <c r="I165" i="1"/>
  <c r="C180" i="1"/>
  <c r="C178" i="1" s="1"/>
  <c r="C182" i="1"/>
  <c r="H182" i="1" s="1"/>
  <c r="D182" i="1"/>
  <c r="D180" i="1" s="1"/>
  <c r="E182" i="1"/>
  <c r="E180" i="1" s="1"/>
  <c r="E178" i="1"/>
  <c r="G182" i="1"/>
  <c r="G180" i="1"/>
  <c r="J182" i="1"/>
  <c r="J180" i="1"/>
  <c r="J178" i="1" s="1"/>
  <c r="K182" i="1"/>
  <c r="K180" i="1" s="1"/>
  <c r="K178" i="1"/>
  <c r="L182" i="1"/>
  <c r="L180" i="1"/>
  <c r="L178" i="1" s="1"/>
  <c r="F184" i="1"/>
  <c r="H184" i="1"/>
  <c r="I184" i="1"/>
  <c r="C192" i="1"/>
  <c r="H192" i="1"/>
  <c r="D192" i="1"/>
  <c r="D190" i="1"/>
  <c r="E192" i="1"/>
  <c r="G192" i="1"/>
  <c r="G190" i="1" s="1"/>
  <c r="J192" i="1"/>
  <c r="J190" i="1" s="1"/>
  <c r="J188" i="1" s="1"/>
  <c r="K192" i="1"/>
  <c r="K190" i="1"/>
  <c r="K188" i="1" s="1"/>
  <c r="L192" i="1"/>
  <c r="L190" i="1" s="1"/>
  <c r="L188" i="1" s="1"/>
  <c r="F194" i="1"/>
  <c r="H194" i="1"/>
  <c r="I194" i="1"/>
  <c r="C202" i="1"/>
  <c r="C200" i="1" s="1"/>
  <c r="D202" i="1"/>
  <c r="E202" i="1"/>
  <c r="E200" i="1"/>
  <c r="E198" i="1" s="1"/>
  <c r="G202" i="1"/>
  <c r="G200" i="1" s="1"/>
  <c r="J202" i="1"/>
  <c r="J200" i="1"/>
  <c r="K202" i="1"/>
  <c r="K200" i="1" s="1"/>
  <c r="L202" i="1"/>
  <c r="L200" i="1"/>
  <c r="F204" i="1"/>
  <c r="H204" i="1"/>
  <c r="I204" i="1"/>
  <c r="C209" i="1"/>
  <c r="H209" i="1" s="1"/>
  <c r="C207" i="1"/>
  <c r="C198" i="1" s="1"/>
  <c r="H198" i="1" s="1"/>
  <c r="D209" i="1"/>
  <c r="D207" i="1"/>
  <c r="I207" i="1"/>
  <c r="E209" i="1"/>
  <c r="E207" i="1"/>
  <c r="G209" i="1"/>
  <c r="G207" i="1" s="1"/>
  <c r="J209" i="1"/>
  <c r="J207" i="1"/>
  <c r="K209" i="1"/>
  <c r="K207" i="1" s="1"/>
  <c r="L209" i="1"/>
  <c r="L207" i="1"/>
  <c r="L198" i="1" s="1"/>
  <c r="F211" i="1"/>
  <c r="H211" i="1"/>
  <c r="I211" i="1"/>
  <c r="C225" i="1"/>
  <c r="C223" i="1" s="1"/>
  <c r="D225" i="1"/>
  <c r="D223" i="1"/>
  <c r="D221" i="1"/>
  <c r="D219" i="1" s="1"/>
  <c r="D217" i="1" s="1"/>
  <c r="E225" i="1"/>
  <c r="G225" i="1"/>
  <c r="J225" i="1"/>
  <c r="J223" i="1"/>
  <c r="J221" i="1"/>
  <c r="J219" i="1" s="1"/>
  <c r="J217" i="1" s="1"/>
  <c r="K225" i="1"/>
  <c r="K223" i="1"/>
  <c r="K221" i="1" s="1"/>
  <c r="K219" i="1" s="1"/>
  <c r="K217" i="1" s="1"/>
  <c r="L225" i="1"/>
  <c r="L223" i="1"/>
  <c r="L221" i="1" s="1"/>
  <c r="L219" i="1" s="1"/>
  <c r="L217" i="1"/>
  <c r="F227" i="1"/>
  <c r="H227" i="1"/>
  <c r="I227" i="1"/>
  <c r="C241" i="1"/>
  <c r="H241" i="1" s="1"/>
  <c r="D241" i="1"/>
  <c r="D239" i="1" s="1"/>
  <c r="E241" i="1"/>
  <c r="E239" i="1"/>
  <c r="G241" i="1"/>
  <c r="G239" i="1" s="1"/>
  <c r="F239" i="1" s="1"/>
  <c r="J241" i="1"/>
  <c r="J239" i="1"/>
  <c r="J237" i="1"/>
  <c r="J235" i="1" s="1"/>
  <c r="K241" i="1"/>
  <c r="K239" i="1"/>
  <c r="K237" i="1" s="1"/>
  <c r="K235" i="1" s="1"/>
  <c r="L241" i="1"/>
  <c r="L239" i="1"/>
  <c r="L237" i="1" s="1"/>
  <c r="L235" i="1" s="1"/>
  <c r="L233" i="1" s="1"/>
  <c r="F243" i="1"/>
  <c r="H243" i="1"/>
  <c r="I243" i="1"/>
  <c r="C254" i="1"/>
  <c r="D254" i="1"/>
  <c r="D252" i="1"/>
  <c r="E254" i="1"/>
  <c r="E252" i="1" s="1"/>
  <c r="E250" i="1" s="1"/>
  <c r="E248" i="1" s="1"/>
  <c r="G254" i="1"/>
  <c r="F254" i="1" s="1"/>
  <c r="J254" i="1"/>
  <c r="J252" i="1"/>
  <c r="J250" i="1"/>
  <c r="K254" i="1"/>
  <c r="K252" i="1" s="1"/>
  <c r="K250" i="1" s="1"/>
  <c r="L254" i="1"/>
  <c r="L252" i="1"/>
  <c r="L250" i="1" s="1"/>
  <c r="L248" i="1" s="1"/>
  <c r="F256" i="1"/>
  <c r="H256" i="1"/>
  <c r="I256" i="1"/>
  <c r="C264" i="1"/>
  <c r="C262" i="1"/>
  <c r="C260" i="1"/>
  <c r="H260" i="1"/>
  <c r="D264" i="1"/>
  <c r="D262" i="1"/>
  <c r="E264" i="1"/>
  <c r="E262" i="1"/>
  <c r="G264" i="1"/>
  <c r="J264" i="1"/>
  <c r="J262" i="1"/>
  <c r="J260" i="1"/>
  <c r="K264" i="1"/>
  <c r="K262" i="1"/>
  <c r="K260" i="1" s="1"/>
  <c r="K248" i="1" s="1"/>
  <c r="L264" i="1"/>
  <c r="L262" i="1"/>
  <c r="L260" i="1"/>
  <c r="F266" i="1"/>
  <c r="H266" i="1"/>
  <c r="I266" i="1"/>
  <c r="C277" i="1"/>
  <c r="D277" i="1"/>
  <c r="E277" i="1"/>
  <c r="E275" i="1"/>
  <c r="E273" i="1" s="1"/>
  <c r="G277" i="1"/>
  <c r="F277" i="1" s="1"/>
  <c r="G275" i="1"/>
  <c r="G273" i="1"/>
  <c r="J277" i="1"/>
  <c r="J275" i="1" s="1"/>
  <c r="J273" i="1" s="1"/>
  <c r="K277" i="1"/>
  <c r="K275" i="1"/>
  <c r="K273" i="1" s="1"/>
  <c r="L277" i="1"/>
  <c r="L275" i="1"/>
  <c r="L273" i="1" s="1"/>
  <c r="L271" i="1" s="1"/>
  <c r="F279" i="1"/>
  <c r="H279" i="1"/>
  <c r="I279" i="1"/>
  <c r="C287" i="1"/>
  <c r="C285" i="1" s="1"/>
  <c r="H285" i="1" s="1"/>
  <c r="D287" i="1"/>
  <c r="I287" i="1" s="1"/>
  <c r="D285" i="1"/>
  <c r="D283" i="1" s="1"/>
  <c r="E287" i="1"/>
  <c r="G287" i="1"/>
  <c r="J287" i="1"/>
  <c r="J285" i="1" s="1"/>
  <c r="J283" i="1" s="1"/>
  <c r="K287" i="1"/>
  <c r="K285" i="1" s="1"/>
  <c r="K283" i="1" s="1"/>
  <c r="K271" i="1" s="1"/>
  <c r="L287" i="1"/>
  <c r="L285" i="1"/>
  <c r="L283" i="1"/>
  <c r="F289" i="1"/>
  <c r="H289" i="1"/>
  <c r="I289" i="1"/>
  <c r="C306" i="1"/>
  <c r="C304" i="1" s="1"/>
  <c r="D306" i="1"/>
  <c r="D304" i="1"/>
  <c r="E306" i="1"/>
  <c r="E304" i="1"/>
  <c r="E302" i="1" s="1"/>
  <c r="E300" i="1" s="1"/>
  <c r="G306" i="1"/>
  <c r="G304" i="1"/>
  <c r="J306" i="1"/>
  <c r="J304" i="1" s="1"/>
  <c r="J302" i="1" s="1"/>
  <c r="K306" i="1"/>
  <c r="K304" i="1" s="1"/>
  <c r="K302" i="1" s="1"/>
  <c r="K300" i="1" s="1"/>
  <c r="L306" i="1"/>
  <c r="L304" i="1"/>
  <c r="L302" i="1"/>
  <c r="F308" i="1"/>
  <c r="H308" i="1"/>
  <c r="I308" i="1"/>
  <c r="C316" i="1"/>
  <c r="C314" i="1" s="1"/>
  <c r="D316" i="1"/>
  <c r="E316" i="1"/>
  <c r="E314" i="1"/>
  <c r="E312" i="1"/>
  <c r="G316" i="1"/>
  <c r="G314" i="1"/>
  <c r="J316" i="1"/>
  <c r="J314" i="1"/>
  <c r="J312" i="1" s="1"/>
  <c r="J300" i="1" s="1"/>
  <c r="J298" i="1" s="1"/>
  <c r="K316" i="1"/>
  <c r="K314" i="1"/>
  <c r="K312" i="1"/>
  <c r="L316" i="1"/>
  <c r="L314" i="1"/>
  <c r="L312" i="1"/>
  <c r="F318" i="1"/>
  <c r="H318" i="1"/>
  <c r="I318" i="1"/>
  <c r="C329" i="1"/>
  <c r="C327" i="1"/>
  <c r="D329" i="1"/>
  <c r="E329" i="1"/>
  <c r="E327" i="1"/>
  <c r="E325" i="1"/>
  <c r="G329" i="1"/>
  <c r="G327" i="1"/>
  <c r="G325" i="1"/>
  <c r="J329" i="1"/>
  <c r="J327" i="1" s="1"/>
  <c r="J325" i="1" s="1"/>
  <c r="K329" i="1"/>
  <c r="K327" i="1" s="1"/>
  <c r="K325" i="1" s="1"/>
  <c r="K323" i="1" s="1"/>
  <c r="L329" i="1"/>
  <c r="L327" i="1"/>
  <c r="L325" i="1" s="1"/>
  <c r="F331" i="1"/>
  <c r="H331" i="1"/>
  <c r="I331" i="1"/>
  <c r="C339" i="1"/>
  <c r="D339" i="1"/>
  <c r="D337" i="1"/>
  <c r="E339" i="1"/>
  <c r="E337" i="1" s="1"/>
  <c r="E335" i="1" s="1"/>
  <c r="G339" i="1"/>
  <c r="G337" i="1"/>
  <c r="G335" i="1" s="1"/>
  <c r="J339" i="1"/>
  <c r="J337" i="1"/>
  <c r="J335" i="1"/>
  <c r="K339" i="1"/>
  <c r="K337" i="1" s="1"/>
  <c r="K335" i="1" s="1"/>
  <c r="L339" i="1"/>
  <c r="L337" i="1" s="1"/>
  <c r="L335" i="1" s="1"/>
  <c r="L323" i="1" s="1"/>
  <c r="F341" i="1"/>
  <c r="H341" i="1"/>
  <c r="I341" i="1"/>
  <c r="C352" i="1"/>
  <c r="C350" i="1"/>
  <c r="D352" i="1"/>
  <c r="D350" i="1" s="1"/>
  <c r="E352" i="1"/>
  <c r="E350" i="1"/>
  <c r="E348" i="1"/>
  <c r="E346" i="1" s="1"/>
  <c r="G352" i="1"/>
  <c r="G350" i="1" s="1"/>
  <c r="J352" i="1"/>
  <c r="J350" i="1"/>
  <c r="J348" i="1"/>
  <c r="J346" i="1" s="1"/>
  <c r="K352" i="1"/>
  <c r="K350" i="1"/>
  <c r="K348" i="1"/>
  <c r="L352" i="1"/>
  <c r="L350" i="1" s="1"/>
  <c r="L348" i="1" s="1"/>
  <c r="F354" i="1"/>
  <c r="H354" i="1"/>
  <c r="I354" i="1"/>
  <c r="C362" i="1"/>
  <c r="D362" i="1"/>
  <c r="E362" i="1"/>
  <c r="E360" i="1" s="1"/>
  <c r="E358" i="1" s="1"/>
  <c r="G362" i="1"/>
  <c r="J362" i="1"/>
  <c r="J360" i="1" s="1"/>
  <c r="J358" i="1" s="1"/>
  <c r="K362" i="1"/>
  <c r="K360" i="1" s="1"/>
  <c r="K358" i="1" s="1"/>
  <c r="L362" i="1"/>
  <c r="L360" i="1"/>
  <c r="L358" i="1" s="1"/>
  <c r="F364" i="1"/>
  <c r="H364" i="1"/>
  <c r="I364" i="1"/>
  <c r="C372" i="1"/>
  <c r="D372" i="1"/>
  <c r="D370" i="1"/>
  <c r="D368" i="1"/>
  <c r="E372" i="1"/>
  <c r="E370" i="1" s="1"/>
  <c r="E368" i="1" s="1"/>
  <c r="G372" i="1"/>
  <c r="J372" i="1"/>
  <c r="J370" i="1" s="1"/>
  <c r="J368" i="1" s="1"/>
  <c r="K372" i="1"/>
  <c r="K370" i="1" s="1"/>
  <c r="K368" i="1" s="1"/>
  <c r="L372" i="1"/>
  <c r="L370" i="1"/>
  <c r="L368" i="1"/>
  <c r="F374" i="1"/>
  <c r="H374" i="1"/>
  <c r="I374" i="1"/>
  <c r="C385" i="1"/>
  <c r="C383" i="1" s="1"/>
  <c r="H383" i="1" s="1"/>
  <c r="D385" i="1"/>
  <c r="D383" i="1"/>
  <c r="D381" i="1"/>
  <c r="E385" i="1"/>
  <c r="E383" i="1"/>
  <c r="G385" i="1"/>
  <c r="J385" i="1"/>
  <c r="J383" i="1" s="1"/>
  <c r="J381" i="1" s="1"/>
  <c r="J379" i="1"/>
  <c r="K385" i="1"/>
  <c r="K383" i="1" s="1"/>
  <c r="K381" i="1" s="1"/>
  <c r="L385" i="1"/>
  <c r="L383" i="1"/>
  <c r="L381" i="1" s="1"/>
  <c r="F387" i="1"/>
  <c r="H387" i="1"/>
  <c r="I387" i="1"/>
  <c r="C395" i="1"/>
  <c r="C393" i="1"/>
  <c r="H393" i="1"/>
  <c r="D395" i="1"/>
  <c r="D393" i="1" s="1"/>
  <c r="E395" i="1"/>
  <c r="E393" i="1"/>
  <c r="G395" i="1"/>
  <c r="G393" i="1" s="1"/>
  <c r="G391" i="1" s="1"/>
  <c r="H395" i="1"/>
  <c r="J395" i="1"/>
  <c r="J393" i="1" s="1"/>
  <c r="J391" i="1" s="1"/>
  <c r="K395" i="1"/>
  <c r="K393" i="1" s="1"/>
  <c r="K391" i="1" s="1"/>
  <c r="K379" i="1" s="1"/>
  <c r="L395" i="1"/>
  <c r="L393" i="1"/>
  <c r="L391" i="1"/>
  <c r="F397" i="1"/>
  <c r="H397" i="1"/>
  <c r="I397" i="1"/>
  <c r="K405" i="1"/>
  <c r="K403" i="1" s="1"/>
  <c r="C411" i="1"/>
  <c r="D411" i="1"/>
  <c r="E411" i="1"/>
  <c r="E409" i="1" s="1"/>
  <c r="E407" i="1" s="1"/>
  <c r="E405" i="1" s="1"/>
  <c r="E403" i="1" s="1"/>
  <c r="G411" i="1"/>
  <c r="G409" i="1"/>
  <c r="J411" i="1"/>
  <c r="J409" i="1" s="1"/>
  <c r="J407" i="1" s="1"/>
  <c r="J405" i="1" s="1"/>
  <c r="J403" i="1" s="1"/>
  <c r="K411" i="1"/>
  <c r="K409" i="1" s="1"/>
  <c r="K407" i="1" s="1"/>
  <c r="L411" i="1"/>
  <c r="L409" i="1"/>
  <c r="L407" i="1"/>
  <c r="L405" i="1"/>
  <c r="L403" i="1" s="1"/>
  <c r="F413" i="1"/>
  <c r="H413" i="1"/>
  <c r="I413" i="1"/>
  <c r="E423" i="1"/>
  <c r="C427" i="1"/>
  <c r="C425" i="1" s="1"/>
  <c r="D427" i="1"/>
  <c r="E427" i="1"/>
  <c r="E425" i="1" s="1"/>
  <c r="G427" i="1"/>
  <c r="J427" i="1"/>
  <c r="J425" i="1"/>
  <c r="J423" i="1" s="1"/>
  <c r="K427" i="1"/>
  <c r="K425" i="1"/>
  <c r="K423" i="1"/>
  <c r="L427" i="1"/>
  <c r="L425" i="1" s="1"/>
  <c r="L423" i="1" s="1"/>
  <c r="F429" i="1"/>
  <c r="H429" i="1"/>
  <c r="I429" i="1"/>
  <c r="C437" i="1"/>
  <c r="C435" i="1"/>
  <c r="H435" i="1"/>
  <c r="D437" i="1"/>
  <c r="D435" i="1"/>
  <c r="D433" i="1"/>
  <c r="E437" i="1"/>
  <c r="I437" i="1" s="1"/>
  <c r="G437" i="1"/>
  <c r="J437" i="1"/>
  <c r="J435" i="1"/>
  <c r="J433" i="1"/>
  <c r="K437" i="1"/>
  <c r="K435" i="1"/>
  <c r="K433" i="1"/>
  <c r="L437" i="1"/>
  <c r="L435" i="1" s="1"/>
  <c r="L433" i="1" s="1"/>
  <c r="F439" i="1"/>
  <c r="H439" i="1"/>
  <c r="I439" i="1"/>
  <c r="C447" i="1"/>
  <c r="H447" i="1"/>
  <c r="D447" i="1"/>
  <c r="E447" i="1"/>
  <c r="E445" i="1"/>
  <c r="E443" i="1"/>
  <c r="G447" i="1"/>
  <c r="J447" i="1"/>
  <c r="J445" i="1"/>
  <c r="J443" i="1"/>
  <c r="K447" i="1"/>
  <c r="K445" i="1" s="1"/>
  <c r="K443" i="1" s="1"/>
  <c r="L447" i="1"/>
  <c r="L445" i="1"/>
  <c r="L443" i="1" s="1"/>
  <c r="F449" i="1"/>
  <c r="H449" i="1"/>
  <c r="I449" i="1"/>
  <c r="C466" i="1"/>
  <c r="H466" i="1"/>
  <c r="D466" i="1"/>
  <c r="I466" i="1"/>
  <c r="E466" i="1"/>
  <c r="E464" i="1"/>
  <c r="G466" i="1"/>
  <c r="G464" i="1"/>
  <c r="J466" i="1"/>
  <c r="J464" i="1"/>
  <c r="J462" i="1"/>
  <c r="J460" i="1"/>
  <c r="K466" i="1"/>
  <c r="K464" i="1"/>
  <c r="K462" i="1"/>
  <c r="K460" i="1"/>
  <c r="L466" i="1"/>
  <c r="L464" i="1"/>
  <c r="L462" i="1"/>
  <c r="L460" i="1"/>
  <c r="F468" i="1"/>
  <c r="H468" i="1"/>
  <c r="I468" i="1"/>
  <c r="C479" i="1"/>
  <c r="D479" i="1"/>
  <c r="E479" i="1"/>
  <c r="E477" i="1"/>
  <c r="E475" i="1"/>
  <c r="G479" i="1"/>
  <c r="G477" i="1" s="1"/>
  <c r="G475" i="1" s="1"/>
  <c r="J479" i="1"/>
  <c r="J477" i="1"/>
  <c r="J475" i="1" s="1"/>
  <c r="K479" i="1"/>
  <c r="K477" i="1"/>
  <c r="K475" i="1" s="1"/>
  <c r="K473" i="1" s="1"/>
  <c r="K458" i="1" s="1"/>
  <c r="K456" i="1" s="1"/>
  <c r="L479" i="1"/>
  <c r="L477" i="1"/>
  <c r="L475" i="1" s="1"/>
  <c r="L473" i="1" s="1"/>
  <c r="L458" i="1" s="1"/>
  <c r="F481" i="1"/>
  <c r="H481" i="1"/>
  <c r="I481" i="1"/>
  <c r="C489" i="1"/>
  <c r="D489" i="1"/>
  <c r="E489" i="1"/>
  <c r="E487" i="1"/>
  <c r="E485" i="1" s="1"/>
  <c r="G489" i="1"/>
  <c r="G487" i="1"/>
  <c r="G485" i="1"/>
  <c r="J489" i="1"/>
  <c r="J487" i="1" s="1"/>
  <c r="J485" i="1" s="1"/>
  <c r="K489" i="1"/>
  <c r="K487" i="1"/>
  <c r="K485" i="1" s="1"/>
  <c r="L489" i="1"/>
  <c r="L487" i="1"/>
  <c r="L485" i="1" s="1"/>
  <c r="F491" i="1"/>
  <c r="H491" i="1"/>
  <c r="I491" i="1"/>
  <c r="L500" i="1"/>
  <c r="L498" i="1" s="1"/>
  <c r="L496" i="1" s="1"/>
  <c r="C502" i="1"/>
  <c r="C500" i="1"/>
  <c r="H500" i="1" s="1"/>
  <c r="D502" i="1"/>
  <c r="D500" i="1"/>
  <c r="E502" i="1"/>
  <c r="E500" i="1" s="1"/>
  <c r="E498" i="1" s="1"/>
  <c r="E496" i="1"/>
  <c r="G502" i="1"/>
  <c r="G500" i="1" s="1"/>
  <c r="J502" i="1"/>
  <c r="J500" i="1"/>
  <c r="J498" i="1"/>
  <c r="J496" i="1" s="1"/>
  <c r="K502" i="1"/>
  <c r="K500" i="1"/>
  <c r="K498" i="1"/>
  <c r="K496" i="1" s="1"/>
  <c r="L502" i="1"/>
  <c r="F504" i="1"/>
  <c r="H504" i="1"/>
  <c r="I504" i="1"/>
  <c r="C515" i="1"/>
  <c r="C513" i="1"/>
  <c r="D515" i="1"/>
  <c r="D513" i="1" s="1"/>
  <c r="E515" i="1"/>
  <c r="E513" i="1"/>
  <c r="E511" i="1" s="1"/>
  <c r="G515" i="1"/>
  <c r="G513" i="1"/>
  <c r="G511" i="1"/>
  <c r="J515" i="1"/>
  <c r="J513" i="1"/>
  <c r="J511" i="1"/>
  <c r="J509" i="1"/>
  <c r="K515" i="1"/>
  <c r="K513" i="1"/>
  <c r="K511" i="1"/>
  <c r="K509" i="1"/>
  <c r="L515" i="1"/>
  <c r="L513" i="1"/>
  <c r="L511" i="1"/>
  <c r="L509" i="1"/>
  <c r="F517" i="1"/>
  <c r="H517" i="1"/>
  <c r="I517" i="1"/>
  <c r="C534" i="1"/>
  <c r="C532" i="1" s="1"/>
  <c r="D534" i="1"/>
  <c r="E534" i="1"/>
  <c r="E532" i="1"/>
  <c r="E530" i="1" s="1"/>
  <c r="E528" i="1" s="1"/>
  <c r="G534" i="1"/>
  <c r="F534" i="1" s="1"/>
  <c r="J534" i="1"/>
  <c r="J532" i="1" s="1"/>
  <c r="J530" i="1" s="1"/>
  <c r="J528" i="1" s="1"/>
  <c r="J526" i="1" s="1"/>
  <c r="J524" i="1" s="1"/>
  <c r="K534" i="1"/>
  <c r="K532" i="1" s="1"/>
  <c r="K530" i="1" s="1"/>
  <c r="K528" i="1"/>
  <c r="L534" i="1"/>
  <c r="L532" i="1" s="1"/>
  <c r="L530" i="1" s="1"/>
  <c r="L528" i="1" s="1"/>
  <c r="F536" i="1"/>
  <c r="H536" i="1"/>
  <c r="I536" i="1"/>
  <c r="C547" i="1"/>
  <c r="D547" i="1"/>
  <c r="E547" i="1"/>
  <c r="E545" i="1"/>
  <c r="E543" i="1"/>
  <c r="E541" i="1"/>
  <c r="G547" i="1"/>
  <c r="G545" i="1"/>
  <c r="G543" i="1"/>
  <c r="G541" i="1"/>
  <c r="J547" i="1"/>
  <c r="J545" i="1"/>
  <c r="J543" i="1"/>
  <c r="J541" i="1"/>
  <c r="K547" i="1"/>
  <c r="K545" i="1"/>
  <c r="K543" i="1"/>
  <c r="K541" i="1"/>
  <c r="L547" i="1"/>
  <c r="L545" i="1"/>
  <c r="L543" i="1"/>
  <c r="L541" i="1"/>
  <c r="F549" i="1"/>
  <c r="H549" i="1"/>
  <c r="I549" i="1"/>
  <c r="C560" i="1"/>
  <c r="D560" i="1"/>
  <c r="D558" i="1"/>
  <c r="D556" i="1"/>
  <c r="E560" i="1"/>
  <c r="E558" i="1" s="1"/>
  <c r="E556" i="1" s="1"/>
  <c r="G560" i="1"/>
  <c r="G558" i="1" s="1"/>
  <c r="J560" i="1"/>
  <c r="J558" i="1" s="1"/>
  <c r="J556" i="1" s="1"/>
  <c r="K560" i="1"/>
  <c r="K558" i="1"/>
  <c r="K556" i="1" s="1"/>
  <c r="L560" i="1"/>
  <c r="L558" i="1"/>
  <c r="L556" i="1"/>
  <c r="F562" i="1"/>
  <c r="H562" i="1"/>
  <c r="I562" i="1"/>
  <c r="C570" i="1"/>
  <c r="D570" i="1"/>
  <c r="E570" i="1"/>
  <c r="E568" i="1" s="1"/>
  <c r="E566" i="1" s="1"/>
  <c r="G570" i="1"/>
  <c r="F570" i="1" s="1"/>
  <c r="J570" i="1"/>
  <c r="J568" i="1" s="1"/>
  <c r="J566" i="1" s="1"/>
  <c r="K570" i="1"/>
  <c r="K568" i="1" s="1"/>
  <c r="K566" i="1" s="1"/>
  <c r="K554" i="1" s="1"/>
  <c r="L570" i="1"/>
  <c r="L568" i="1"/>
  <c r="L566" i="1"/>
  <c r="F572" i="1"/>
  <c r="H572" i="1"/>
  <c r="I572" i="1"/>
  <c r="H587" i="1"/>
  <c r="C589" i="1"/>
  <c r="C587" i="1"/>
  <c r="C585" i="1"/>
  <c r="C583" i="1"/>
  <c r="C581" i="1" s="1"/>
  <c r="H581" i="1" s="1"/>
  <c r="D589" i="1"/>
  <c r="D587" i="1"/>
  <c r="D585" i="1" s="1"/>
  <c r="E589" i="1"/>
  <c r="E587" i="1"/>
  <c r="E585" i="1" s="1"/>
  <c r="G589" i="1"/>
  <c r="H589" i="1"/>
  <c r="J589" i="1"/>
  <c r="J587" i="1"/>
  <c r="J585" i="1"/>
  <c r="J583" i="1"/>
  <c r="J581" i="1" s="1"/>
  <c r="K589" i="1"/>
  <c r="K587" i="1"/>
  <c r="K585" i="1"/>
  <c r="K583" i="1" s="1"/>
  <c r="K581" i="1" s="1"/>
  <c r="L589" i="1"/>
  <c r="L587" i="1"/>
  <c r="L585" i="1" s="1"/>
  <c r="L583" i="1" s="1"/>
  <c r="L581" i="1" s="1"/>
  <c r="F591" i="1"/>
  <c r="H591" i="1"/>
  <c r="I591" i="1"/>
  <c r="C605" i="1"/>
  <c r="H605" i="1"/>
  <c r="D605" i="1"/>
  <c r="E605" i="1"/>
  <c r="G605" i="1"/>
  <c r="J605" i="1"/>
  <c r="J603" i="1" s="1"/>
  <c r="J601" i="1" s="1"/>
  <c r="J599" i="1"/>
  <c r="J597" i="1"/>
  <c r="K605" i="1"/>
  <c r="K603" i="1"/>
  <c r="K601" i="1"/>
  <c r="K599" i="1"/>
  <c r="K597" i="1" s="1"/>
  <c r="L605" i="1"/>
  <c r="L603" i="1"/>
  <c r="L601" i="1"/>
  <c r="L599" i="1" s="1"/>
  <c r="L597" i="1" s="1"/>
  <c r="F607" i="1"/>
  <c r="H607" i="1"/>
  <c r="I607" i="1"/>
  <c r="C621" i="1"/>
  <c r="C619" i="1"/>
  <c r="H619" i="1" s="1"/>
  <c r="D621" i="1"/>
  <c r="D619" i="1" s="1"/>
  <c r="E621" i="1"/>
  <c r="E619" i="1"/>
  <c r="E617" i="1"/>
  <c r="E615" i="1" s="1"/>
  <c r="E613" i="1" s="1"/>
  <c r="G621" i="1"/>
  <c r="G619" i="1"/>
  <c r="J621" i="1"/>
  <c r="J619" i="1"/>
  <c r="J617" i="1"/>
  <c r="J615" i="1"/>
  <c r="J613" i="1" s="1"/>
  <c r="K621" i="1"/>
  <c r="K619" i="1"/>
  <c r="K617" i="1" s="1"/>
  <c r="K615" i="1" s="1"/>
  <c r="K613" i="1" s="1"/>
  <c r="L621" i="1"/>
  <c r="L619" i="1"/>
  <c r="L617" i="1" s="1"/>
  <c r="L615" i="1" s="1"/>
  <c r="L613" i="1"/>
  <c r="F623" i="1"/>
  <c r="H623" i="1"/>
  <c r="I623" i="1"/>
  <c r="C637" i="1"/>
  <c r="C635" i="1" s="1"/>
  <c r="H635" i="1" s="1"/>
  <c r="D637" i="1"/>
  <c r="D635" i="1" s="1"/>
  <c r="E637" i="1"/>
  <c r="E635" i="1"/>
  <c r="I635" i="1" s="1"/>
  <c r="E633" i="1"/>
  <c r="E631" i="1" s="1"/>
  <c r="E629" i="1" s="1"/>
  <c r="G637" i="1"/>
  <c r="G635" i="1"/>
  <c r="J637" i="1"/>
  <c r="J635" i="1" s="1"/>
  <c r="J633" i="1" s="1"/>
  <c r="J631" i="1"/>
  <c r="J629" i="1" s="1"/>
  <c r="K637" i="1"/>
  <c r="K635" i="1" s="1"/>
  <c r="K633" i="1" s="1"/>
  <c r="K631" i="1"/>
  <c r="L637" i="1"/>
  <c r="L635" i="1" s="1"/>
  <c r="L633" i="1" s="1"/>
  <c r="L631" i="1"/>
  <c r="L629" i="1" s="1"/>
  <c r="F639" i="1"/>
  <c r="H639" i="1"/>
  <c r="I639" i="1"/>
  <c r="C650" i="1"/>
  <c r="C648" i="1" s="1"/>
  <c r="C646" i="1" s="1"/>
  <c r="C644" i="1" s="1"/>
  <c r="H644" i="1" s="1"/>
  <c r="D650" i="1"/>
  <c r="D648" i="1"/>
  <c r="D646" i="1"/>
  <c r="D644" i="1" s="1"/>
  <c r="I644" i="1" s="1"/>
  <c r="E650" i="1"/>
  <c r="E648" i="1" s="1"/>
  <c r="E646" i="1" s="1"/>
  <c r="E644" i="1"/>
  <c r="G650" i="1"/>
  <c r="J650" i="1"/>
  <c r="J648" i="1"/>
  <c r="J646" i="1"/>
  <c r="J644" i="1"/>
  <c r="K650" i="1"/>
  <c r="K648" i="1"/>
  <c r="K646" i="1"/>
  <c r="K644" i="1"/>
  <c r="L650" i="1"/>
  <c r="L648" i="1"/>
  <c r="L646" i="1"/>
  <c r="L644" i="1"/>
  <c r="F652" i="1"/>
  <c r="H652" i="1"/>
  <c r="I652" i="1"/>
  <c r="C666" i="1"/>
  <c r="H666" i="1" s="1"/>
  <c r="D666" i="1"/>
  <c r="E666" i="1"/>
  <c r="I666" i="1" s="1"/>
  <c r="E664" i="1"/>
  <c r="E662" i="1" s="1"/>
  <c r="E660" i="1" s="1"/>
  <c r="E658" i="1"/>
  <c r="G666" i="1"/>
  <c r="G664" i="1" s="1"/>
  <c r="G662" i="1" s="1"/>
  <c r="G660" i="1" s="1"/>
  <c r="G658" i="1" s="1"/>
  <c r="J666" i="1"/>
  <c r="J664" i="1"/>
  <c r="J662" i="1" s="1"/>
  <c r="J660" i="1" s="1"/>
  <c r="J658" i="1"/>
  <c r="K666" i="1"/>
  <c r="K664" i="1" s="1"/>
  <c r="K662" i="1" s="1"/>
  <c r="K660" i="1" s="1"/>
  <c r="K658" i="1" s="1"/>
  <c r="L666" i="1"/>
  <c r="L664" i="1"/>
  <c r="L662" i="1"/>
  <c r="L660" i="1"/>
  <c r="L658" i="1" s="1"/>
  <c r="F668" i="1"/>
  <c r="H668" i="1"/>
  <c r="I668" i="1"/>
  <c r="C682" i="1"/>
  <c r="C680" i="1"/>
  <c r="C678" i="1"/>
  <c r="C676" i="1" s="1"/>
  <c r="H676" i="1" s="1"/>
  <c r="D682" i="1"/>
  <c r="D680" i="1"/>
  <c r="E682" i="1"/>
  <c r="E680" i="1" s="1"/>
  <c r="E678" i="1" s="1"/>
  <c r="E676" i="1" s="1"/>
  <c r="G682" i="1"/>
  <c r="G680" i="1" s="1"/>
  <c r="G678" i="1"/>
  <c r="G676" i="1" s="1"/>
  <c r="J682" i="1"/>
  <c r="J680" i="1" s="1"/>
  <c r="J678" i="1"/>
  <c r="J676" i="1"/>
  <c r="J674" i="1" s="1"/>
  <c r="K682" i="1"/>
  <c r="K680" i="1"/>
  <c r="K678" i="1"/>
  <c r="K676" i="1" s="1"/>
  <c r="L682" i="1"/>
  <c r="L680" i="1"/>
  <c r="L678" i="1"/>
  <c r="L676" i="1" s="1"/>
  <c r="L674" i="1" s="1"/>
  <c r="F684" i="1"/>
  <c r="H684" i="1"/>
  <c r="I684" i="1"/>
  <c r="C695" i="1"/>
  <c r="D695" i="1"/>
  <c r="D693" i="1"/>
  <c r="E695" i="1"/>
  <c r="E693" i="1"/>
  <c r="E691" i="1" s="1"/>
  <c r="E689" i="1" s="1"/>
  <c r="G695" i="1"/>
  <c r="G693" i="1" s="1"/>
  <c r="F695" i="1"/>
  <c r="J695" i="1"/>
  <c r="J693" i="1"/>
  <c r="J691" i="1"/>
  <c r="J689" i="1"/>
  <c r="K695" i="1"/>
  <c r="K693" i="1"/>
  <c r="K691" i="1"/>
  <c r="K689" i="1"/>
  <c r="L695" i="1"/>
  <c r="L693" i="1"/>
  <c r="L691" i="1"/>
  <c r="L689" i="1"/>
  <c r="F697" i="1"/>
  <c r="H697" i="1"/>
  <c r="I697" i="1"/>
  <c r="K712" i="1"/>
  <c r="K710" i="1" s="1"/>
  <c r="K708" i="1" s="1"/>
  <c r="K706" i="1" s="1"/>
  <c r="K704" i="1" s="1"/>
  <c r="C714" i="1"/>
  <c r="H714" i="1" s="1"/>
  <c r="D714" i="1"/>
  <c r="D712" i="1"/>
  <c r="D710" i="1"/>
  <c r="D708" i="1" s="1"/>
  <c r="E714" i="1"/>
  <c r="E712" i="1"/>
  <c r="G714" i="1"/>
  <c r="G712" i="1" s="1"/>
  <c r="G710" i="1" s="1"/>
  <c r="J714" i="1"/>
  <c r="J712" i="1"/>
  <c r="J710" i="1"/>
  <c r="J708" i="1" s="1"/>
  <c r="J706" i="1" s="1"/>
  <c r="K714" i="1"/>
  <c r="L714" i="1"/>
  <c r="L712" i="1" s="1"/>
  <c r="L710" i="1" s="1"/>
  <c r="L708" i="1" s="1"/>
  <c r="L706" i="1" s="1"/>
  <c r="F716" i="1"/>
  <c r="H716" i="1"/>
  <c r="I716" i="1"/>
  <c r="C730" i="1"/>
  <c r="H730" i="1"/>
  <c r="D730" i="1"/>
  <c r="I730" i="1" s="1"/>
  <c r="D728" i="1"/>
  <c r="I728" i="1" s="1"/>
  <c r="E730" i="1"/>
  <c r="E728" i="1"/>
  <c r="E726" i="1"/>
  <c r="E724" i="1"/>
  <c r="E722" i="1" s="1"/>
  <c r="G730" i="1"/>
  <c r="G728" i="1"/>
  <c r="G726" i="1" s="1"/>
  <c r="J730" i="1"/>
  <c r="J728" i="1" s="1"/>
  <c r="J726" i="1" s="1"/>
  <c r="J724" i="1" s="1"/>
  <c r="J722" i="1" s="1"/>
  <c r="K730" i="1"/>
  <c r="K728" i="1"/>
  <c r="K726" i="1"/>
  <c r="K724" i="1"/>
  <c r="K722" i="1" s="1"/>
  <c r="L730" i="1"/>
  <c r="L728" i="1"/>
  <c r="L726" i="1" s="1"/>
  <c r="L724" i="1" s="1"/>
  <c r="L722" i="1" s="1"/>
  <c r="F732" i="1"/>
  <c r="H732" i="1"/>
  <c r="I732" i="1"/>
  <c r="C747" i="1"/>
  <c r="H747" i="1"/>
  <c r="C749" i="1"/>
  <c r="D749" i="1"/>
  <c r="D747" i="1"/>
  <c r="D745" i="1" s="1"/>
  <c r="E749" i="1"/>
  <c r="E747" i="1" s="1"/>
  <c r="G749" i="1"/>
  <c r="G747" i="1" s="1"/>
  <c r="H749" i="1"/>
  <c r="J749" i="1"/>
  <c r="J747" i="1"/>
  <c r="J745" i="1" s="1"/>
  <c r="J743" i="1" s="1"/>
  <c r="K749" i="1"/>
  <c r="K747" i="1"/>
  <c r="K745" i="1" s="1"/>
  <c r="K743" i="1" s="1"/>
  <c r="L749" i="1"/>
  <c r="L747" i="1"/>
  <c r="L745" i="1" s="1"/>
  <c r="L743" i="1" s="1"/>
  <c r="F751" i="1"/>
  <c r="H751" i="1"/>
  <c r="I751" i="1"/>
  <c r="C762" i="1"/>
  <c r="C760" i="1"/>
  <c r="C758" i="1"/>
  <c r="H758" i="1" s="1"/>
  <c r="D762" i="1"/>
  <c r="D760" i="1"/>
  <c r="D758" i="1"/>
  <c r="D756" i="1"/>
  <c r="E762" i="1"/>
  <c r="E760" i="1"/>
  <c r="E758" i="1"/>
  <c r="E756" i="1"/>
  <c r="G762" i="1"/>
  <c r="G760" i="1"/>
  <c r="J762" i="1"/>
  <c r="J760" i="1"/>
  <c r="J758" i="1" s="1"/>
  <c r="J756" i="1" s="1"/>
  <c r="K762" i="1"/>
  <c r="K760" i="1"/>
  <c r="K758" i="1" s="1"/>
  <c r="K756" i="1" s="1"/>
  <c r="L762" i="1"/>
  <c r="L760" i="1"/>
  <c r="L758" i="1" s="1"/>
  <c r="L756" i="1" s="1"/>
  <c r="F764" i="1"/>
  <c r="H764" i="1"/>
  <c r="I764" i="1"/>
  <c r="C775" i="1"/>
  <c r="H775" i="1"/>
  <c r="D775" i="1"/>
  <c r="D773" i="1" s="1"/>
  <c r="E775" i="1"/>
  <c r="G775" i="1"/>
  <c r="J775" i="1"/>
  <c r="J773" i="1" s="1"/>
  <c r="J771" i="1" s="1"/>
  <c r="K775" i="1"/>
  <c r="L775" i="1"/>
  <c r="F777" i="1"/>
  <c r="H777" i="1"/>
  <c r="I777" i="1"/>
  <c r="C779" i="1"/>
  <c r="H779" i="1"/>
  <c r="D779" i="1"/>
  <c r="I779" i="1" s="1"/>
  <c r="E779" i="1"/>
  <c r="E773" i="1" s="1"/>
  <c r="G779" i="1"/>
  <c r="J779" i="1"/>
  <c r="K779" i="1"/>
  <c r="L779" i="1"/>
  <c r="F781" i="1"/>
  <c r="H781" i="1"/>
  <c r="I781" i="1"/>
  <c r="C783" i="1"/>
  <c r="H783" i="1"/>
  <c r="D783" i="1"/>
  <c r="F783" i="1" s="1"/>
  <c r="E783" i="1"/>
  <c r="I783" i="1" s="1"/>
  <c r="G783" i="1"/>
  <c r="J783" i="1"/>
  <c r="K783" i="1"/>
  <c r="L783" i="1"/>
  <c r="L773" i="1" s="1"/>
  <c r="L771" i="1" s="1"/>
  <c r="L769" i="1" s="1"/>
  <c r="F785" i="1"/>
  <c r="H785" i="1"/>
  <c r="I785" i="1"/>
  <c r="C793" i="1"/>
  <c r="H793" i="1" s="1"/>
  <c r="D793" i="1"/>
  <c r="E793" i="1"/>
  <c r="I793" i="1"/>
  <c r="G793" i="1"/>
  <c r="J793" i="1"/>
  <c r="K793" i="1"/>
  <c r="L793" i="1"/>
  <c r="L791" i="1" s="1"/>
  <c r="L789" i="1" s="1"/>
  <c r="F795" i="1"/>
  <c r="H795" i="1"/>
  <c r="I795" i="1"/>
  <c r="C797" i="1"/>
  <c r="H797" i="1" s="1"/>
  <c r="D797" i="1"/>
  <c r="E797" i="1"/>
  <c r="I797" i="1" s="1"/>
  <c r="G797" i="1"/>
  <c r="J797" i="1"/>
  <c r="K797" i="1"/>
  <c r="L797" i="1"/>
  <c r="F799" i="1"/>
  <c r="H799" i="1"/>
  <c r="I799" i="1"/>
  <c r="C801" i="1"/>
  <c r="H801" i="1" s="1"/>
  <c r="D801" i="1"/>
  <c r="E801" i="1"/>
  <c r="I801" i="1" s="1"/>
  <c r="G801" i="1"/>
  <c r="J801" i="1"/>
  <c r="K801" i="1"/>
  <c r="L801" i="1"/>
  <c r="F803" i="1"/>
  <c r="H803" i="1"/>
  <c r="I803" i="1"/>
  <c r="C814" i="1"/>
  <c r="C812" i="1" s="1"/>
  <c r="D814" i="1"/>
  <c r="D812" i="1"/>
  <c r="E814" i="1"/>
  <c r="E812" i="1" s="1"/>
  <c r="G814" i="1"/>
  <c r="J814" i="1"/>
  <c r="J812" i="1" s="1"/>
  <c r="J810" i="1" s="1"/>
  <c r="J808" i="1" s="1"/>
  <c r="K814" i="1"/>
  <c r="K812" i="1"/>
  <c r="K810" i="1" s="1"/>
  <c r="L814" i="1"/>
  <c r="L812" i="1"/>
  <c r="L810" i="1" s="1"/>
  <c r="F816" i="1"/>
  <c r="H816" i="1"/>
  <c r="I816" i="1"/>
  <c r="C824" i="1"/>
  <c r="C822" i="1"/>
  <c r="H822" i="1"/>
  <c r="D824" i="1"/>
  <c r="D822" i="1" s="1"/>
  <c r="E824" i="1"/>
  <c r="E822" i="1"/>
  <c r="E820" i="1"/>
  <c r="G824" i="1"/>
  <c r="G822" i="1"/>
  <c r="G820" i="1"/>
  <c r="F824" i="1"/>
  <c r="J824" i="1"/>
  <c r="J822" i="1"/>
  <c r="J820" i="1"/>
  <c r="K824" i="1"/>
  <c r="K822" i="1" s="1"/>
  <c r="K820" i="1" s="1"/>
  <c r="L824" i="1"/>
  <c r="L822" i="1"/>
  <c r="L820" i="1" s="1"/>
  <c r="F826" i="1"/>
  <c r="H826" i="1"/>
  <c r="I826" i="1"/>
  <c r="C843" i="1"/>
  <c r="C841" i="1" s="1"/>
  <c r="C839" i="1" s="1"/>
  <c r="C837" i="1" s="1"/>
  <c r="D843" i="1"/>
  <c r="E843" i="1"/>
  <c r="I843" i="1" s="1"/>
  <c r="E841" i="1"/>
  <c r="E839" i="1" s="1"/>
  <c r="E837" i="1" s="1"/>
  <c r="G843" i="1"/>
  <c r="F843" i="1" s="1"/>
  <c r="J843" i="1"/>
  <c r="J841" i="1" s="1"/>
  <c r="J839" i="1" s="1"/>
  <c r="J837" i="1" s="1"/>
  <c r="K843" i="1"/>
  <c r="K841" i="1" s="1"/>
  <c r="K839" i="1" s="1"/>
  <c r="K837" i="1" s="1"/>
  <c r="L843" i="1"/>
  <c r="L841" i="1" s="1"/>
  <c r="L839" i="1" s="1"/>
  <c r="L837" i="1" s="1"/>
  <c r="F845" i="1"/>
  <c r="H845" i="1"/>
  <c r="I845" i="1"/>
  <c r="C856" i="1"/>
  <c r="H856" i="1" s="1"/>
  <c r="D856" i="1"/>
  <c r="E856" i="1"/>
  <c r="E854" i="1"/>
  <c r="E852" i="1" s="1"/>
  <c r="E850" i="1" s="1"/>
  <c r="G856" i="1"/>
  <c r="F856" i="1" s="1"/>
  <c r="G854" i="1"/>
  <c r="G852" i="1" s="1"/>
  <c r="J856" i="1"/>
  <c r="J854" i="1"/>
  <c r="J852" i="1"/>
  <c r="J850" i="1"/>
  <c r="K856" i="1"/>
  <c r="K854" i="1"/>
  <c r="K852" i="1"/>
  <c r="K850" i="1"/>
  <c r="L856" i="1"/>
  <c r="L854" i="1"/>
  <c r="L852" i="1"/>
  <c r="L850" i="1"/>
  <c r="F858" i="1"/>
  <c r="H858" i="1"/>
  <c r="I858" i="1"/>
  <c r="C869" i="1"/>
  <c r="C867" i="1" s="1"/>
  <c r="C865" i="1" s="1"/>
  <c r="H865" i="1" s="1"/>
  <c r="D869" i="1"/>
  <c r="I869" i="1" s="1"/>
  <c r="D867" i="1"/>
  <c r="E869" i="1"/>
  <c r="G869" i="1"/>
  <c r="F869" i="1"/>
  <c r="J869" i="1"/>
  <c r="J867" i="1" s="1"/>
  <c r="J865" i="1" s="1"/>
  <c r="J863" i="1" s="1"/>
  <c r="K869" i="1"/>
  <c r="K867" i="1" s="1"/>
  <c r="K865" i="1" s="1"/>
  <c r="K863" i="1" s="1"/>
  <c r="L869" i="1"/>
  <c r="L867" i="1" s="1"/>
  <c r="L865" i="1" s="1"/>
  <c r="L863" i="1" s="1"/>
  <c r="F871" i="1"/>
  <c r="H871" i="1"/>
  <c r="I871" i="1"/>
  <c r="C888" i="1"/>
  <c r="C886" i="1" s="1"/>
  <c r="H888" i="1"/>
  <c r="D888" i="1"/>
  <c r="E888" i="1"/>
  <c r="E886" i="1"/>
  <c r="E884" i="1"/>
  <c r="E882" i="1" s="1"/>
  <c r="E880" i="1" s="1"/>
  <c r="G888" i="1"/>
  <c r="F888" i="1" s="1"/>
  <c r="J888" i="1"/>
  <c r="J886" i="1" s="1"/>
  <c r="J884" i="1" s="1"/>
  <c r="J882" i="1" s="1"/>
  <c r="J880" i="1" s="1"/>
  <c r="K888" i="1"/>
  <c r="K886" i="1"/>
  <c r="K884" i="1"/>
  <c r="K882" i="1" s="1"/>
  <c r="K880" i="1" s="1"/>
  <c r="L888" i="1"/>
  <c r="L886" i="1"/>
  <c r="L884" i="1" s="1"/>
  <c r="L882" i="1" s="1"/>
  <c r="L880" i="1" s="1"/>
  <c r="F890" i="1"/>
  <c r="H890" i="1"/>
  <c r="I890" i="1"/>
  <c r="C904" i="1"/>
  <c r="D904" i="1"/>
  <c r="E904" i="1"/>
  <c r="I904" i="1" s="1"/>
  <c r="G904" i="1"/>
  <c r="G902" i="1" s="1"/>
  <c r="F902" i="1" s="1"/>
  <c r="J904" i="1"/>
  <c r="K904" i="1"/>
  <c r="L904" i="1"/>
  <c r="L902" i="1" s="1"/>
  <c r="L900" i="1" s="1"/>
  <c r="F906" i="1"/>
  <c r="H906" i="1"/>
  <c r="I906" i="1"/>
  <c r="C908" i="1"/>
  <c r="C902" i="1" s="1"/>
  <c r="C900" i="1" s="1"/>
  <c r="H908" i="1"/>
  <c r="D908" i="1"/>
  <c r="E908" i="1"/>
  <c r="G908" i="1"/>
  <c r="F908" i="1"/>
  <c r="J908" i="1"/>
  <c r="K908" i="1"/>
  <c r="L908" i="1"/>
  <c r="F910" i="1"/>
  <c r="H910" i="1"/>
  <c r="I910" i="1"/>
  <c r="C921" i="1"/>
  <c r="C919" i="1" s="1"/>
  <c r="H919" i="1" s="1"/>
  <c r="H921" i="1"/>
  <c r="D921" i="1"/>
  <c r="E921" i="1"/>
  <c r="G921" i="1"/>
  <c r="G919" i="1" s="1"/>
  <c r="G917" i="1" s="1"/>
  <c r="G915" i="1" s="1"/>
  <c r="J921" i="1"/>
  <c r="J919" i="1" s="1"/>
  <c r="J917" i="1" s="1"/>
  <c r="J915" i="1" s="1"/>
  <c r="K921" i="1"/>
  <c r="K919" i="1" s="1"/>
  <c r="K917" i="1" s="1"/>
  <c r="K915" i="1" s="1"/>
  <c r="L921" i="1"/>
  <c r="L919" i="1"/>
  <c r="L917" i="1"/>
  <c r="L915" i="1"/>
  <c r="F923" i="1"/>
  <c r="H923" i="1"/>
  <c r="I923" i="1"/>
  <c r="C940" i="1"/>
  <c r="H940" i="1" s="1"/>
  <c r="D940" i="1"/>
  <c r="D938" i="1" s="1"/>
  <c r="E940" i="1"/>
  <c r="E938" i="1" s="1"/>
  <c r="E936" i="1" s="1"/>
  <c r="E934" i="1" s="1"/>
  <c r="G940" i="1"/>
  <c r="J940" i="1"/>
  <c r="J938" i="1"/>
  <c r="J936" i="1"/>
  <c r="J934" i="1" s="1"/>
  <c r="J932" i="1" s="1"/>
  <c r="J930" i="1" s="1"/>
  <c r="K940" i="1"/>
  <c r="K938" i="1"/>
  <c r="K936" i="1"/>
  <c r="K934" i="1" s="1"/>
  <c r="K932" i="1" s="1"/>
  <c r="L940" i="1"/>
  <c r="L938" i="1"/>
  <c r="L936" i="1"/>
  <c r="L934" i="1" s="1"/>
  <c r="L932" i="1" s="1"/>
  <c r="F942" i="1"/>
  <c r="H942" i="1"/>
  <c r="I942" i="1"/>
  <c r="D951" i="1"/>
  <c r="D949" i="1" s="1"/>
  <c r="D947" i="1" s="1"/>
  <c r="C953" i="1"/>
  <c r="H953" i="1" s="1"/>
  <c r="D953" i="1"/>
  <c r="E953" i="1"/>
  <c r="I953" i="1" s="1"/>
  <c r="E951" i="1"/>
  <c r="E949" i="1" s="1"/>
  <c r="E947" i="1" s="1"/>
  <c r="G953" i="1"/>
  <c r="F953" i="1" s="1"/>
  <c r="G951" i="1"/>
  <c r="F951" i="1" s="1"/>
  <c r="J953" i="1"/>
  <c r="J951" i="1"/>
  <c r="J949" i="1"/>
  <c r="J947" i="1"/>
  <c r="K953" i="1"/>
  <c r="K951" i="1"/>
  <c r="K949" i="1"/>
  <c r="K947" i="1"/>
  <c r="L953" i="1"/>
  <c r="L951" i="1"/>
  <c r="L949" i="1"/>
  <c r="L947" i="1"/>
  <c r="F955" i="1"/>
  <c r="H955" i="1"/>
  <c r="I955" i="1"/>
  <c r="C972" i="1"/>
  <c r="C970" i="1" s="1"/>
  <c r="H970" i="1" s="1"/>
  <c r="D972" i="1"/>
  <c r="E972" i="1"/>
  <c r="I972" i="1" s="1"/>
  <c r="E970" i="1"/>
  <c r="E968" i="1" s="1"/>
  <c r="E966" i="1" s="1"/>
  <c r="E964" i="1" s="1"/>
  <c r="G972" i="1"/>
  <c r="G970" i="1"/>
  <c r="G968" i="1"/>
  <c r="G966" i="1" s="1"/>
  <c r="J972" i="1"/>
  <c r="J970" i="1" s="1"/>
  <c r="J968" i="1" s="1"/>
  <c r="J966" i="1" s="1"/>
  <c r="J964" i="1" s="1"/>
  <c r="K972" i="1"/>
  <c r="K970" i="1"/>
  <c r="K968" i="1"/>
  <c r="K966" i="1"/>
  <c r="K964" i="1" s="1"/>
  <c r="L972" i="1"/>
  <c r="L970" i="1"/>
  <c r="L968" i="1"/>
  <c r="L966" i="1" s="1"/>
  <c r="L964" i="1" s="1"/>
  <c r="L962" i="1" s="1"/>
  <c r="F974" i="1"/>
  <c r="H974" i="1"/>
  <c r="I974" i="1"/>
  <c r="C988" i="1"/>
  <c r="H988" i="1" s="1"/>
  <c r="C986" i="1"/>
  <c r="C984" i="1" s="1"/>
  <c r="D988" i="1"/>
  <c r="D986" i="1" s="1"/>
  <c r="E988" i="1"/>
  <c r="I988" i="1" s="1"/>
  <c r="E986" i="1"/>
  <c r="E984" i="1" s="1"/>
  <c r="E982" i="1" s="1"/>
  <c r="E980" i="1" s="1"/>
  <c r="G988" i="1"/>
  <c r="G986" i="1" s="1"/>
  <c r="J988" i="1"/>
  <c r="J986" i="1"/>
  <c r="J984" i="1"/>
  <c r="J982" i="1" s="1"/>
  <c r="J980" i="1" s="1"/>
  <c r="K988" i="1"/>
  <c r="K986" i="1"/>
  <c r="K984" i="1" s="1"/>
  <c r="K982" i="1" s="1"/>
  <c r="K980" i="1" s="1"/>
  <c r="L988" i="1"/>
  <c r="L986" i="1" s="1"/>
  <c r="L984" i="1" s="1"/>
  <c r="L982" i="1" s="1"/>
  <c r="L980" i="1" s="1"/>
  <c r="F990" i="1"/>
  <c r="H990" i="1"/>
  <c r="I990" i="1"/>
  <c r="C1007" i="1"/>
  <c r="C1005" i="1" s="1"/>
  <c r="D1007" i="1"/>
  <c r="D1005" i="1"/>
  <c r="D1003" i="1"/>
  <c r="D1001" i="1" s="1"/>
  <c r="D999" i="1" s="1"/>
  <c r="D997" i="1" s="1"/>
  <c r="E1007" i="1"/>
  <c r="E1005" i="1" s="1"/>
  <c r="G1007" i="1"/>
  <c r="J1007" i="1"/>
  <c r="J1005" i="1"/>
  <c r="J1003" i="1"/>
  <c r="J1001" i="1" s="1"/>
  <c r="J999" i="1" s="1"/>
  <c r="J997" i="1" s="1"/>
  <c r="K1007" i="1"/>
  <c r="K1005" i="1" s="1"/>
  <c r="K1003" i="1" s="1"/>
  <c r="K1001" i="1" s="1"/>
  <c r="K999" i="1" s="1"/>
  <c r="K997" i="1" s="1"/>
  <c r="L1007" i="1"/>
  <c r="L1005" i="1"/>
  <c r="L1003" i="1"/>
  <c r="L1001" i="1" s="1"/>
  <c r="L999" i="1" s="1"/>
  <c r="L997" i="1" s="1"/>
  <c r="F1009" i="1"/>
  <c r="H1009" i="1"/>
  <c r="I1009" i="1"/>
  <c r="G886" i="1"/>
  <c r="G884" i="1"/>
  <c r="G882" i="1" s="1"/>
  <c r="G880" i="1" s="1"/>
  <c r="C938" i="1"/>
  <c r="H938" i="1" s="1"/>
  <c r="C936" i="1"/>
  <c r="C934" i="1" s="1"/>
  <c r="D633" i="1"/>
  <c r="I633" i="1" s="1"/>
  <c r="D631" i="1"/>
  <c r="D629" i="1" s="1"/>
  <c r="I629" i="1" s="1"/>
  <c r="E919" i="1"/>
  <c r="E917" i="1"/>
  <c r="E915" i="1"/>
  <c r="G568" i="1"/>
  <c r="I775" i="1"/>
  <c r="D841" i="1"/>
  <c r="D839" i="1" s="1"/>
  <c r="D664" i="1"/>
  <c r="I762" i="1"/>
  <c r="F637" i="1"/>
  <c r="G812" i="1"/>
  <c r="G810" i="1"/>
  <c r="G808" i="1" s="1"/>
  <c r="G532" i="1"/>
  <c r="G530" i="1" s="1"/>
  <c r="G528" i="1" s="1"/>
  <c r="L421" i="1"/>
  <c r="L419" i="1" s="1"/>
  <c r="C693" i="1"/>
  <c r="C691" i="1" s="1"/>
  <c r="H695" i="1"/>
  <c r="C603" i="1"/>
  <c r="D583" i="1"/>
  <c r="D617" i="1"/>
  <c r="D615" i="1"/>
  <c r="D613" i="1" s="1"/>
  <c r="I613" i="1" s="1"/>
  <c r="C664" i="1"/>
  <c r="C662" i="1" s="1"/>
  <c r="E462" i="1"/>
  <c r="E460" i="1"/>
  <c r="F339" i="1"/>
  <c r="E435" i="1"/>
  <c r="I435" i="1" s="1"/>
  <c r="H178" i="1"/>
  <c r="I589" i="1"/>
  <c r="H585" i="1"/>
  <c r="G509" i="1"/>
  <c r="G407" i="1"/>
  <c r="G462" i="1"/>
  <c r="G460" i="1"/>
  <c r="F427" i="1"/>
  <c r="G425" i="1"/>
  <c r="C337" i="1"/>
  <c r="H339" i="1"/>
  <c r="G302" i="1"/>
  <c r="G300" i="1" s="1"/>
  <c r="E603" i="1"/>
  <c r="I515" i="1"/>
  <c r="I502" i="1"/>
  <c r="F447" i="1"/>
  <c r="D532" i="1"/>
  <c r="F515" i="1"/>
  <c r="G435" i="1"/>
  <c r="G433" i="1" s="1"/>
  <c r="F433" i="1" s="1"/>
  <c r="F437" i="1"/>
  <c r="D425" i="1"/>
  <c r="F425" i="1" s="1"/>
  <c r="I427" i="1"/>
  <c r="D237" i="1"/>
  <c r="D235" i="1" s="1"/>
  <c r="D445" i="1"/>
  <c r="I447" i="1"/>
  <c r="F362" i="1"/>
  <c r="G360" i="1"/>
  <c r="G348" i="1"/>
  <c r="H277" i="1"/>
  <c r="C275" i="1"/>
  <c r="H275" i="1" s="1"/>
  <c r="D360" i="1"/>
  <c r="D358" i="1" s="1"/>
  <c r="I362" i="1"/>
  <c r="C360" i="1"/>
  <c r="C358" i="1" s="1"/>
  <c r="H358" i="1" s="1"/>
  <c r="H362" i="1"/>
  <c r="C348" i="1"/>
  <c r="H350" i="1"/>
  <c r="G312" i="1"/>
  <c r="I621" i="1"/>
  <c r="C477" i="1"/>
  <c r="C475" i="1"/>
  <c r="H475" i="1" s="1"/>
  <c r="H479" i="1"/>
  <c r="C409" i="1"/>
  <c r="H409" i="1" s="1"/>
  <c r="C407" i="1"/>
  <c r="H407" i="1" s="1"/>
  <c r="H411" i="1"/>
  <c r="G370" i="1"/>
  <c r="F370" i="1" s="1"/>
  <c r="F372" i="1"/>
  <c r="I385" i="1"/>
  <c r="I339" i="1"/>
  <c r="G285" i="1"/>
  <c r="G283" i="1" s="1"/>
  <c r="F264" i="1"/>
  <c r="G262" i="1"/>
  <c r="F180" i="1"/>
  <c r="G178" i="1"/>
  <c r="F178" i="1" s="1"/>
  <c r="C33" i="1"/>
  <c r="H35" i="1"/>
  <c r="G445" i="1"/>
  <c r="G443" i="1" s="1"/>
  <c r="F443" i="1" s="1"/>
  <c r="F445" i="1"/>
  <c r="D327" i="1"/>
  <c r="F327" i="1"/>
  <c r="F329" i="1"/>
  <c r="J77" i="1"/>
  <c r="H37" i="1"/>
  <c r="D275" i="1"/>
  <c r="F275" i="1"/>
  <c r="H287" i="1"/>
  <c r="G143" i="1"/>
  <c r="G141" i="1"/>
  <c r="C125" i="1"/>
  <c r="H125" i="1"/>
  <c r="H127" i="1"/>
  <c r="G237" i="1"/>
  <c r="G235" i="1" s="1"/>
  <c r="I395" i="1"/>
  <c r="I372" i="1"/>
  <c r="G223" i="1"/>
  <c r="G221" i="1" s="1"/>
  <c r="G219" i="1" s="1"/>
  <c r="H180" i="1"/>
  <c r="K62" i="1"/>
  <c r="H262" i="1"/>
  <c r="D200" i="1"/>
  <c r="F202" i="1"/>
  <c r="I202" i="1"/>
  <c r="D178" i="1"/>
  <c r="I180" i="1"/>
  <c r="C239" i="1"/>
  <c r="H239" i="1"/>
  <c r="H200" i="1"/>
  <c r="D125" i="1"/>
  <c r="I125" i="1" s="1"/>
  <c r="F352" i="1"/>
  <c r="H264" i="1"/>
  <c r="J198" i="1"/>
  <c r="F109" i="1"/>
  <c r="G107" i="1"/>
  <c r="D91" i="1"/>
  <c r="F93" i="1"/>
  <c r="I93" i="1"/>
  <c r="C62" i="1"/>
  <c r="H62" i="1"/>
  <c r="H64" i="1"/>
  <c r="I264" i="1"/>
  <c r="H159" i="1"/>
  <c r="H119" i="1"/>
  <c r="H79" i="1"/>
  <c r="I64" i="1"/>
  <c r="G62" i="1"/>
  <c r="H39" i="1"/>
  <c r="I209" i="1"/>
  <c r="H202" i="1"/>
  <c r="F209" i="1"/>
  <c r="F129" i="1"/>
  <c r="G405" i="1"/>
  <c r="G403" i="1" s="1"/>
  <c r="H33" i="1"/>
  <c r="G566" i="1"/>
  <c r="H348" i="1"/>
  <c r="C237" i="1"/>
  <c r="G358" i="1"/>
  <c r="F360" i="1"/>
  <c r="I360" i="1"/>
  <c r="H693" i="1"/>
  <c r="G368" i="1"/>
  <c r="G346" i="1" s="1"/>
  <c r="F368" i="1"/>
  <c r="G423" i="1"/>
  <c r="I445" i="1"/>
  <c r="D443" i="1"/>
  <c r="D89" i="1"/>
  <c r="I89" i="1"/>
  <c r="G105" i="1"/>
  <c r="D325" i="1"/>
  <c r="D323" i="1" s="1"/>
  <c r="I327" i="1"/>
  <c r="G260" i="1"/>
  <c r="F260" i="1" s="1"/>
  <c r="E601" i="1"/>
  <c r="E599" i="1"/>
  <c r="E597" i="1"/>
  <c r="H664" i="1"/>
  <c r="H603" i="1"/>
  <c r="C601" i="1"/>
  <c r="C599" i="1" s="1"/>
  <c r="I275" i="1"/>
  <c r="D273" i="1"/>
  <c r="F273" i="1"/>
  <c r="I325" i="1"/>
  <c r="E39" i="4"/>
  <c r="I57" i="4"/>
  <c r="L98" i="6"/>
  <c r="I73" i="4"/>
  <c r="J39" i="4"/>
  <c r="I74" i="4"/>
  <c r="I64" i="4"/>
  <c r="I54" i="4"/>
  <c r="K39" i="4"/>
  <c r="C17" i="9"/>
  <c r="I42" i="9"/>
  <c r="I19" i="9"/>
  <c r="F19" i="9"/>
  <c r="I44" i="9"/>
  <c r="K258" i="5"/>
  <c r="I350" i="1"/>
  <c r="H936" i="1"/>
  <c r="F635" i="1"/>
  <c r="G633" i="1"/>
  <c r="D391" i="1"/>
  <c r="F391" i="1"/>
  <c r="F393" i="1"/>
  <c r="D511" i="1"/>
  <c r="I513" i="1"/>
  <c r="K674" i="1"/>
  <c r="I337" i="1"/>
  <c r="D335" i="1"/>
  <c r="H207" i="1"/>
  <c r="F435" i="1"/>
  <c r="H117" i="1"/>
  <c r="C773" i="1"/>
  <c r="L554" i="1"/>
  <c r="C77" i="1"/>
  <c r="H77" i="1" s="1"/>
  <c r="H477" i="1"/>
  <c r="J902" i="1"/>
  <c r="J900" i="1" s="1"/>
  <c r="J898" i="1" s="1"/>
  <c r="G900" i="1"/>
  <c r="G898" i="1" s="1"/>
  <c r="H824" i="1"/>
  <c r="H682" i="1"/>
  <c r="H502" i="1"/>
  <c r="C433" i="1"/>
  <c r="H433" i="1" s="1"/>
  <c r="K629" i="1"/>
  <c r="C445" i="1"/>
  <c r="H445" i="1"/>
  <c r="I39" i="1"/>
  <c r="F237" i="1"/>
  <c r="F682" i="1"/>
  <c r="H621" i="1"/>
  <c r="F589" i="1"/>
  <c r="I534" i="1"/>
  <c r="F225" i="1"/>
  <c r="F39" i="1"/>
  <c r="E674" i="1"/>
  <c r="F64" i="1"/>
  <c r="C791" i="1"/>
  <c r="H515" i="1"/>
  <c r="F287" i="1"/>
  <c r="F89" i="1"/>
  <c r="F22" i="1"/>
  <c r="F812" i="1"/>
  <c r="K421" i="1"/>
  <c r="K419" i="1"/>
  <c r="D62" i="1"/>
  <c r="F62" i="1" s="1"/>
  <c r="J421" i="1"/>
  <c r="J419" i="1" s="1"/>
  <c r="H360" i="1"/>
  <c r="G867" i="1"/>
  <c r="I756" i="1"/>
  <c r="I277" i="1"/>
  <c r="E285" i="1"/>
  <c r="E283" i="1"/>
  <c r="E271" i="1"/>
  <c r="F83" i="1"/>
  <c r="C745" i="1"/>
  <c r="H972" i="1"/>
  <c r="L898" i="1"/>
  <c r="L896" i="1" s="1"/>
  <c r="F385" i="1"/>
  <c r="J143" i="1"/>
  <c r="J141" i="1" s="1"/>
  <c r="J139" i="1" s="1"/>
  <c r="J137" i="1" s="1"/>
  <c r="E710" i="1"/>
  <c r="E708" i="1" s="1"/>
  <c r="E706" i="1" s="1"/>
  <c r="E704" i="1" s="1"/>
  <c r="I712" i="1"/>
  <c r="G473" i="1"/>
  <c r="C60" i="1"/>
  <c r="J896" i="1"/>
  <c r="I631" i="1"/>
  <c r="F207" i="1"/>
  <c r="H841" i="1"/>
  <c r="I646" i="1"/>
  <c r="E237" i="1"/>
  <c r="E235" i="1"/>
  <c r="E233" i="1" s="1"/>
  <c r="I239" i="1"/>
  <c r="D302" i="1"/>
  <c r="I302" i="1"/>
  <c r="I304" i="1"/>
  <c r="F304" i="1"/>
  <c r="H648" i="1"/>
  <c r="G984" i="1"/>
  <c r="E391" i="1"/>
  <c r="I393" i="1"/>
  <c r="C325" i="1"/>
  <c r="H325" i="1"/>
  <c r="H327" i="1"/>
  <c r="D260" i="1"/>
  <c r="F262" i="1"/>
  <c r="G125" i="1"/>
  <c r="F125" i="1"/>
  <c r="L456" i="1"/>
  <c r="E125" i="1"/>
  <c r="C820" i="1"/>
  <c r="H820" i="1"/>
  <c r="C917" i="1"/>
  <c r="K773" i="1"/>
  <c r="K771" i="1" s="1"/>
  <c r="F337" i="1"/>
  <c r="H109" i="1"/>
  <c r="L77" i="1"/>
  <c r="G77" i="1"/>
  <c r="G60" i="1"/>
  <c r="G58" i="1" s="1"/>
  <c r="K157" i="1"/>
  <c r="K155" i="1" s="1"/>
  <c r="K139" i="1" s="1"/>
  <c r="K137" i="1" s="1"/>
  <c r="D77" i="1"/>
  <c r="I77" i="1"/>
  <c r="D198" i="1"/>
  <c r="F198" i="1" s="1"/>
  <c r="I198" i="1"/>
  <c r="K791" i="1"/>
  <c r="K789" i="1" s="1"/>
  <c r="G773" i="1"/>
  <c r="I650" i="1"/>
  <c r="I570" i="1"/>
  <c r="I370" i="1"/>
  <c r="F192" i="1"/>
  <c r="F143" i="1"/>
  <c r="I814" i="1"/>
  <c r="J791" i="1"/>
  <c r="J789" i="1"/>
  <c r="C498" i="1"/>
  <c r="C496" i="1"/>
  <c r="H496" i="1" s="1"/>
  <c r="I368" i="1"/>
  <c r="I329" i="1"/>
  <c r="I306" i="1"/>
  <c r="F159" i="1"/>
  <c r="I109" i="1"/>
  <c r="F814" i="1"/>
  <c r="F411" i="1"/>
  <c r="H329" i="1"/>
  <c r="F306" i="1"/>
  <c r="I79" i="1"/>
  <c r="F797" i="1"/>
  <c r="F762" i="1"/>
  <c r="D509" i="1"/>
  <c r="I241" i="1"/>
  <c r="E157" i="1"/>
  <c r="L62" i="1"/>
  <c r="D20" i="1"/>
  <c r="F1007" i="1"/>
  <c r="K902" i="1"/>
  <c r="K900" i="1"/>
  <c r="K898" i="1" s="1"/>
  <c r="K896" i="1" s="1"/>
  <c r="I163" i="1"/>
  <c r="I159" i="1"/>
  <c r="I947" i="1"/>
  <c r="I556" i="1"/>
  <c r="I411" i="1"/>
  <c r="C157" i="1"/>
  <c r="K20" i="1"/>
  <c r="K18" i="1"/>
  <c r="K16" i="1" s="1"/>
  <c r="K14" i="1" s="1"/>
  <c r="K12" i="1" s="1"/>
  <c r="I758" i="1"/>
  <c r="K233" i="1"/>
  <c r="I637" i="1"/>
  <c r="H534" i="1"/>
  <c r="K346" i="1"/>
  <c r="F72" i="1"/>
  <c r="F26" i="1"/>
  <c r="F730" i="1"/>
  <c r="I619" i="1"/>
  <c r="I558" i="1"/>
  <c r="D409" i="1"/>
  <c r="D157" i="1"/>
  <c r="D155" i="1"/>
  <c r="I155" i="1" s="1"/>
  <c r="I72" i="1"/>
  <c r="L808" i="1"/>
  <c r="F479" i="1"/>
  <c r="J323" i="1"/>
  <c r="L300" i="1"/>
  <c r="K198" i="1"/>
  <c r="F117" i="1"/>
  <c r="E20" i="1"/>
  <c r="E18" i="1" s="1"/>
  <c r="E16" i="1" s="1"/>
  <c r="E14" i="1" s="1"/>
  <c r="E12" i="1"/>
  <c r="E10" i="1" s="1"/>
  <c r="E8" i="1" s="1"/>
  <c r="I532" i="1"/>
  <c r="D530" i="1"/>
  <c r="I530" i="1" s="1"/>
  <c r="G938" i="1"/>
  <c r="C863" i="1"/>
  <c r="H863" i="1" s="1"/>
  <c r="F141" i="1"/>
  <c r="H986" i="1"/>
  <c r="I841" i="1"/>
  <c r="H337" i="1"/>
  <c r="C335" i="1"/>
  <c r="D919" i="1"/>
  <c r="I921" i="1"/>
  <c r="K878" i="1"/>
  <c r="F793" i="1"/>
  <c r="G791" i="1"/>
  <c r="G724" i="1"/>
  <c r="I615" i="1"/>
  <c r="D820" i="1"/>
  <c r="E433" i="1"/>
  <c r="D970" i="1"/>
  <c r="F972" i="1"/>
  <c r="C968" i="1"/>
  <c r="E867" i="1"/>
  <c r="E865" i="1"/>
  <c r="E863" i="1" s="1"/>
  <c r="D726" i="1"/>
  <c r="L930" i="1"/>
  <c r="D886" i="1"/>
  <c r="I888" i="1"/>
  <c r="C405" i="1"/>
  <c r="I443" i="1"/>
  <c r="F91" i="1"/>
  <c r="I178" i="1"/>
  <c r="I664" i="1"/>
  <c r="D662" i="1"/>
  <c r="G949" i="1"/>
  <c r="K930" i="1"/>
  <c r="H601" i="1"/>
  <c r="C756" i="1"/>
  <c r="H756" i="1"/>
  <c r="I273" i="1"/>
  <c r="F325" i="1"/>
  <c r="H760" i="1"/>
  <c r="H904" i="1"/>
  <c r="D678" i="1"/>
  <c r="I680" i="1"/>
  <c r="I693" i="1"/>
  <c r="I949" i="1"/>
  <c r="F801" i="1"/>
  <c r="F760" i="1"/>
  <c r="G758" i="1"/>
  <c r="C633" i="1"/>
  <c r="H633" i="1" s="1"/>
  <c r="F200" i="1"/>
  <c r="D791" i="1"/>
  <c r="I1007" i="1"/>
  <c r="F712" i="1"/>
  <c r="D188" i="1"/>
  <c r="D691" i="1"/>
  <c r="G841" i="1"/>
  <c r="I824" i="1"/>
  <c r="L579" i="1"/>
  <c r="H867" i="1"/>
  <c r="D810" i="1"/>
  <c r="F714" i="1"/>
  <c r="I714" i="1"/>
  <c r="E260" i="1"/>
  <c r="I262" i="1"/>
  <c r="J579" i="1"/>
  <c r="I200" i="1"/>
  <c r="F904" i="1"/>
  <c r="I500" i="1"/>
  <c r="D498" i="1"/>
  <c r="C143" i="1"/>
  <c r="G1005" i="1"/>
  <c r="I908" i="1"/>
  <c r="D902" i="1"/>
  <c r="I856" i="1"/>
  <c r="D854" i="1"/>
  <c r="F854" i="1"/>
  <c r="J769" i="1"/>
  <c r="I760" i="1"/>
  <c r="J704" i="1"/>
  <c r="F680" i="1"/>
  <c r="D865" i="1"/>
  <c r="H762" i="1"/>
  <c r="J554" i="1"/>
  <c r="D250" i="1"/>
  <c r="E190" i="1"/>
  <c r="E188" i="1"/>
  <c r="E176" i="1"/>
  <c r="E174" i="1" s="1"/>
  <c r="I192" i="1"/>
  <c r="F37" i="1"/>
  <c r="G35" i="1"/>
  <c r="F605" i="1"/>
  <c r="G603" i="1"/>
  <c r="F547" i="1"/>
  <c r="I547" i="1"/>
  <c r="F500" i="1"/>
  <c r="J473" i="1"/>
  <c r="J458" i="1"/>
  <c r="J456" i="1"/>
  <c r="C252" i="1"/>
  <c r="H254" i="1"/>
  <c r="C20" i="1"/>
  <c r="I682" i="1"/>
  <c r="C545" i="1"/>
  <c r="H547" i="1"/>
  <c r="F489" i="1"/>
  <c r="D487" i="1"/>
  <c r="I489" i="1"/>
  <c r="L14" i="1"/>
  <c r="L12" i="1"/>
  <c r="L10" i="1" s="1"/>
  <c r="L8" i="1" s="1"/>
  <c r="D603" i="1"/>
  <c r="I605" i="1"/>
  <c r="H489" i="1"/>
  <c r="C487" i="1"/>
  <c r="F513" i="1"/>
  <c r="F619" i="1"/>
  <c r="I479" i="1"/>
  <c r="D477" i="1"/>
  <c r="C443" i="1"/>
  <c r="H443" i="1" s="1"/>
  <c r="E223" i="1"/>
  <c r="E221" i="1"/>
  <c r="E219" i="1" s="1"/>
  <c r="I225" i="1"/>
  <c r="D115" i="1"/>
  <c r="I115" i="1"/>
  <c r="I117" i="1"/>
  <c r="C391" i="1"/>
  <c r="H391" i="1"/>
  <c r="D314" i="1"/>
  <c r="F316" i="1"/>
  <c r="I316" i="1"/>
  <c r="K10" i="1"/>
  <c r="K8" i="1" s="1"/>
  <c r="F621" i="1"/>
  <c r="C568" i="1"/>
  <c r="H570" i="1"/>
  <c r="H532" i="1"/>
  <c r="C530" i="1"/>
  <c r="C728" i="1"/>
  <c r="G648" i="1"/>
  <c r="F650" i="1"/>
  <c r="D545" i="1"/>
  <c r="H513" i="1"/>
  <c r="C511" i="1"/>
  <c r="F502" i="1"/>
  <c r="D464" i="1"/>
  <c r="I464" i="1" s="1"/>
  <c r="F466" i="1"/>
  <c r="C381" i="1"/>
  <c r="H316" i="1"/>
  <c r="J271" i="1"/>
  <c r="J14" i="1"/>
  <c r="J12" i="1"/>
  <c r="J10" i="1"/>
  <c r="J8" i="1"/>
  <c r="G198" i="1"/>
  <c r="H107" i="1"/>
  <c r="C105" i="1"/>
  <c r="D33" i="1"/>
  <c r="I35" i="1"/>
  <c r="I695" i="1"/>
  <c r="I648" i="1"/>
  <c r="H560" i="1"/>
  <c r="C558" i="1"/>
  <c r="E381" i="1"/>
  <c r="I383" i="1"/>
  <c r="F190" i="1"/>
  <c r="G188" i="1"/>
  <c r="F188" i="1" s="1"/>
  <c r="K176" i="1"/>
  <c r="K174" i="1"/>
  <c r="H680" i="1"/>
  <c r="C464" i="1"/>
  <c r="C370" i="1"/>
  <c r="H372" i="1"/>
  <c r="E323" i="1"/>
  <c r="E103" i="1"/>
  <c r="E101" i="1"/>
  <c r="I37" i="1"/>
  <c r="G617" i="1"/>
  <c r="G383" i="1"/>
  <c r="C283" i="1"/>
  <c r="H283" i="1" s="1"/>
  <c r="D107" i="1"/>
  <c r="E62" i="1"/>
  <c r="C190" i="1"/>
  <c r="C188" i="1" s="1"/>
  <c r="G587" i="1"/>
  <c r="D568" i="1"/>
  <c r="E143" i="1"/>
  <c r="I119" i="1"/>
  <c r="G498" i="1"/>
  <c r="H352" i="1"/>
  <c r="I254" i="1"/>
  <c r="G252" i="1"/>
  <c r="I182" i="1"/>
  <c r="F119" i="1"/>
  <c r="H437" i="1"/>
  <c r="F182" i="1"/>
  <c r="F395" i="1"/>
  <c r="I43" i="6"/>
  <c r="I482" i="6"/>
  <c r="I82" i="5"/>
  <c r="I548" i="6"/>
  <c r="C223" i="6"/>
  <c r="C221" i="6" s="1"/>
  <c r="H221" i="6" s="1"/>
  <c r="I203" i="6"/>
  <c r="J236" i="6"/>
  <c r="L236" i="6"/>
  <c r="I65" i="6"/>
  <c r="I225" i="6"/>
  <c r="C157" i="6"/>
  <c r="H157" i="6" s="1"/>
  <c r="F482" i="6"/>
  <c r="I388" i="6"/>
  <c r="C270" i="6"/>
  <c r="C268" i="6" s="1"/>
  <c r="C266" i="6" s="1"/>
  <c r="I87" i="6"/>
  <c r="C317" i="6"/>
  <c r="F344" i="6"/>
  <c r="F435" i="6"/>
  <c r="H457" i="6"/>
  <c r="H250" i="6"/>
  <c r="F294" i="6"/>
  <c r="H344" i="6"/>
  <c r="F548" i="6"/>
  <c r="K7" i="6"/>
  <c r="H366" i="6"/>
  <c r="C63" i="6"/>
  <c r="H63" i="6" s="1"/>
  <c r="D433" i="6"/>
  <c r="D431" i="6"/>
  <c r="C480" i="6"/>
  <c r="H480" i="6" s="1"/>
  <c r="I159" i="6"/>
  <c r="I181" i="6"/>
  <c r="F203" i="6"/>
  <c r="C884" i="8"/>
  <c r="H884" i="8" s="1"/>
  <c r="I703" i="8"/>
  <c r="C357" i="8"/>
  <c r="H357" i="8"/>
  <c r="C663" i="8"/>
  <c r="C661" i="8"/>
  <c r="H888" i="8"/>
  <c r="H720" i="8"/>
  <c r="H30" i="5"/>
  <c r="C96" i="5"/>
  <c r="C94" i="5" s="1"/>
  <c r="I111" i="5"/>
  <c r="F247" i="5"/>
  <c r="J258" i="5"/>
  <c r="I17" i="5"/>
  <c r="I225" i="5"/>
  <c r="L90" i="5"/>
  <c r="L120" i="5"/>
  <c r="I159" i="5"/>
  <c r="H137" i="5"/>
  <c r="I342" i="6"/>
  <c r="H342" i="6"/>
  <c r="C340" i="6"/>
  <c r="H340" i="6" s="1"/>
  <c r="J468" i="6"/>
  <c r="I112" i="6"/>
  <c r="I134" i="6"/>
  <c r="F201" i="6"/>
  <c r="J399" i="6"/>
  <c r="G433" i="6"/>
  <c r="G431" i="6"/>
  <c r="G429" i="6" s="1"/>
  <c r="I504" i="6"/>
  <c r="E98" i="6"/>
  <c r="F250" i="6"/>
  <c r="I270" i="6"/>
  <c r="I292" i="6"/>
  <c r="I344" i="6"/>
  <c r="D364" i="6"/>
  <c r="D362" i="6" s="1"/>
  <c r="C409" i="6"/>
  <c r="H409" i="6"/>
  <c r="L399" i="6"/>
  <c r="G480" i="6"/>
  <c r="G478" i="6"/>
  <c r="G476" i="6"/>
  <c r="D41" i="6"/>
  <c r="D39" i="6" s="1"/>
  <c r="F39" i="6" s="1"/>
  <c r="F292" i="6"/>
  <c r="H504" i="6"/>
  <c r="I250" i="6"/>
  <c r="H364" i="6"/>
  <c r="F388" i="6"/>
  <c r="I411" i="6"/>
  <c r="I21" i="6"/>
  <c r="F225" i="6"/>
  <c r="I319" i="6"/>
  <c r="D546" i="6"/>
  <c r="C110" i="6"/>
  <c r="H110" i="6"/>
  <c r="D268" i="6"/>
  <c r="I272" i="6"/>
  <c r="I294" i="6"/>
  <c r="C386" i="6"/>
  <c r="H386" i="6"/>
  <c r="I413" i="6"/>
  <c r="J145" i="6"/>
  <c r="G199" i="6"/>
  <c r="G197" i="6"/>
  <c r="G195" i="6" s="1"/>
  <c r="F272" i="6"/>
  <c r="G290" i="6"/>
  <c r="F290" i="6"/>
  <c r="C433" i="6"/>
  <c r="H433" i="6"/>
  <c r="F43" i="6"/>
  <c r="H413" i="6"/>
  <c r="D534" i="8"/>
  <c r="F534" i="8"/>
  <c r="H801" i="8"/>
  <c r="C374" i="8"/>
  <c r="C372" i="8" s="1"/>
  <c r="I514" i="8"/>
  <c r="H378" i="8"/>
  <c r="C867" i="8"/>
  <c r="G512" i="8"/>
  <c r="G510" i="8"/>
  <c r="J653" i="8"/>
  <c r="I869" i="8"/>
  <c r="J901" i="8"/>
  <c r="G884" i="8"/>
  <c r="G865" i="8"/>
  <c r="F867" i="8"/>
  <c r="K901" i="8"/>
  <c r="I888" i="8"/>
  <c r="D886" i="8"/>
  <c r="E859" i="8"/>
  <c r="E857" i="8"/>
  <c r="C882" i="8"/>
  <c r="I867" i="8"/>
  <c r="D865" i="8"/>
  <c r="C616" i="8"/>
  <c r="C614" i="8" s="1"/>
  <c r="H596" i="8"/>
  <c r="C594" i="8"/>
  <c r="L653" i="8"/>
  <c r="H703" i="8"/>
  <c r="C701" i="8"/>
  <c r="F536" i="8"/>
  <c r="H534" i="8"/>
  <c r="C532" i="8"/>
  <c r="C797" i="8"/>
  <c r="C795" i="8"/>
  <c r="K653" i="8"/>
  <c r="K853" i="8"/>
  <c r="C493" i="8"/>
  <c r="H495" i="8"/>
  <c r="E653" i="8"/>
  <c r="I701" i="8"/>
  <c r="D699" i="8"/>
  <c r="H558" i="8"/>
  <c r="C556" i="8"/>
  <c r="G780" i="8"/>
  <c r="F782" i="8"/>
  <c r="C739" i="8"/>
  <c r="H739" i="8"/>
  <c r="D680" i="8"/>
  <c r="F680" i="8" s="1"/>
  <c r="I682" i="8"/>
  <c r="G699" i="8"/>
  <c r="F701" i="8"/>
  <c r="I640" i="8"/>
  <c r="D638" i="8"/>
  <c r="H718" i="8"/>
  <c r="C716" i="8"/>
  <c r="G569" i="8"/>
  <c r="I818" i="8"/>
  <c r="D816" i="8"/>
  <c r="G608" i="8"/>
  <c r="C778" i="8"/>
  <c r="H780" i="8"/>
  <c r="I359" i="8"/>
  <c r="D357" i="8"/>
  <c r="D592" i="8"/>
  <c r="G632" i="8"/>
  <c r="H640" i="8"/>
  <c r="C638" i="8"/>
  <c r="G528" i="8"/>
  <c r="G797" i="8"/>
  <c r="F799" i="8"/>
  <c r="I618" i="8"/>
  <c r="D616" i="8"/>
  <c r="C512" i="8"/>
  <c r="H514" i="8"/>
  <c r="G594" i="8"/>
  <c r="F596" i="8"/>
  <c r="G816" i="8"/>
  <c r="F818" i="8"/>
  <c r="G451" i="8"/>
  <c r="D510" i="8"/>
  <c r="I512" i="8"/>
  <c r="C417" i="8"/>
  <c r="H419" i="8"/>
  <c r="F558" i="8"/>
  <c r="G556" i="8"/>
  <c r="I457" i="8"/>
  <c r="D455" i="8"/>
  <c r="G720" i="8"/>
  <c r="F722" i="8"/>
  <c r="H684" i="8"/>
  <c r="C682" i="8"/>
  <c r="H839" i="8"/>
  <c r="C837" i="8"/>
  <c r="G436" i="8"/>
  <c r="F438" i="8"/>
  <c r="H457" i="8"/>
  <c r="C455" i="8"/>
  <c r="I378" i="8"/>
  <c r="D376" i="8"/>
  <c r="F376" i="8" s="1"/>
  <c r="I839" i="8"/>
  <c r="D837" i="8"/>
  <c r="H820" i="8"/>
  <c r="C818" i="8"/>
  <c r="D395" i="8"/>
  <c r="I397" i="8"/>
  <c r="C355" i="8"/>
  <c r="F378" i="8"/>
  <c r="I763" i="8"/>
  <c r="D761" i="8"/>
  <c r="I799" i="8"/>
  <c r="D797" i="8"/>
  <c r="I577" i="8"/>
  <c r="D575" i="8"/>
  <c r="F577" i="8"/>
  <c r="H476" i="8"/>
  <c r="C474" i="8"/>
  <c r="I741" i="8"/>
  <c r="D739" i="8"/>
  <c r="I436" i="8"/>
  <c r="D434" i="8"/>
  <c r="G374" i="8"/>
  <c r="I722" i="8"/>
  <c r="D720" i="8"/>
  <c r="H763" i="8"/>
  <c r="C761" i="8"/>
  <c r="F457" i="8"/>
  <c r="G678" i="8"/>
  <c r="G470" i="8"/>
  <c r="I776" i="8"/>
  <c r="D774" i="8"/>
  <c r="I774" i="8"/>
  <c r="I665" i="8"/>
  <c r="D663" i="8"/>
  <c r="H436" i="8"/>
  <c r="C434" i="8"/>
  <c r="C329" i="8"/>
  <c r="C327" i="8"/>
  <c r="C325" i="8" s="1"/>
  <c r="C323" i="8" s="1"/>
  <c r="H323" i="8" s="1"/>
  <c r="L300" i="8"/>
  <c r="L276" i="8" s="1"/>
  <c r="I22" i="8"/>
  <c r="F183" i="8"/>
  <c r="D102" i="8"/>
  <c r="I102" i="8" s="1"/>
  <c r="F202" i="8"/>
  <c r="C288" i="8"/>
  <c r="H288" i="8"/>
  <c r="C61" i="8"/>
  <c r="I224" i="8"/>
  <c r="J234" i="8"/>
  <c r="F224" i="8"/>
  <c r="K92" i="8"/>
  <c r="F22" i="8"/>
  <c r="I123" i="8"/>
  <c r="E222" i="8"/>
  <c r="E220" i="8" s="1"/>
  <c r="E218" i="8" s="1"/>
  <c r="E216" i="8" s="1"/>
  <c r="F290" i="8"/>
  <c r="D160" i="8"/>
  <c r="I160" i="8" s="1"/>
  <c r="F44" i="8"/>
  <c r="F104" i="8"/>
  <c r="F123" i="8"/>
  <c r="G158" i="8"/>
  <c r="G156" i="8" s="1"/>
  <c r="G154" i="8" s="1"/>
  <c r="D20" i="8"/>
  <c r="F20" i="8"/>
  <c r="H202" i="8"/>
  <c r="J92" i="8"/>
  <c r="C263" i="8"/>
  <c r="C261" i="8"/>
  <c r="C196" i="8"/>
  <c r="H196" i="8"/>
  <c r="G181" i="8"/>
  <c r="F181" i="8"/>
  <c r="D200" i="8"/>
  <c r="I200" i="8"/>
  <c r="E179" i="8"/>
  <c r="E177" i="8"/>
  <c r="E175" i="8" s="1"/>
  <c r="E173" i="8" s="1"/>
  <c r="E133" i="8"/>
  <c r="I181" i="8"/>
  <c r="K300" i="8"/>
  <c r="K276" i="8"/>
  <c r="C40" i="8"/>
  <c r="H40" i="8" s="1"/>
  <c r="H42" i="8"/>
  <c r="I42" i="8"/>
  <c r="D40" i="8"/>
  <c r="H244" i="8"/>
  <c r="C242" i="8"/>
  <c r="H242" i="8"/>
  <c r="H181" i="8"/>
  <c r="C179" i="8"/>
  <c r="C177" i="8" s="1"/>
  <c r="C175" i="8" s="1"/>
  <c r="E32" i="8"/>
  <c r="E234" i="8"/>
  <c r="I82" i="8"/>
  <c r="G121" i="8"/>
  <c r="F121" i="8"/>
  <c r="I202" i="8"/>
  <c r="G222" i="8"/>
  <c r="G220" i="8"/>
  <c r="G218" i="8"/>
  <c r="E92" i="8"/>
  <c r="H183" i="8"/>
  <c r="H44" i="8"/>
  <c r="H246" i="8"/>
  <c r="I44" i="8"/>
  <c r="H200" i="8"/>
  <c r="J32" i="8"/>
  <c r="I63" i="8"/>
  <c r="I290" i="8"/>
  <c r="L234" i="8"/>
  <c r="H22" i="8"/>
  <c r="L32" i="8"/>
  <c r="D244" i="8"/>
  <c r="I244" i="8" s="1"/>
  <c r="F331" i="8"/>
  <c r="I53" i="4"/>
  <c r="I56" i="4"/>
  <c r="I63" i="4"/>
  <c r="I24" i="4"/>
  <c r="K90" i="5"/>
  <c r="K120" i="5" s="1"/>
  <c r="D65" i="5"/>
  <c r="I65" i="5"/>
  <c r="I67" i="5"/>
  <c r="F30" i="5"/>
  <c r="F56" i="5"/>
  <c r="I56" i="5"/>
  <c r="F181" i="5"/>
  <c r="L258" i="5"/>
  <c r="I181" i="5"/>
  <c r="H203" i="5"/>
  <c r="I54" i="5"/>
  <c r="F344" i="5"/>
  <c r="I272" i="5"/>
  <c r="F17" i="5"/>
  <c r="F43" i="5"/>
  <c r="H67" i="5"/>
  <c r="C65" i="5"/>
  <c r="C63" i="5"/>
  <c r="H63" i="5"/>
  <c r="D94" i="5"/>
  <c r="D92" i="5" s="1"/>
  <c r="I96" i="5"/>
  <c r="K306" i="5"/>
  <c r="I69" i="5"/>
  <c r="H43" i="5"/>
  <c r="I43" i="5"/>
  <c r="H69" i="5"/>
  <c r="D15" i="5"/>
  <c r="F15" i="5" s="1"/>
  <c r="I203" i="5"/>
  <c r="G245" i="5"/>
  <c r="G243" i="5"/>
  <c r="G241" i="5" s="1"/>
  <c r="G239" i="5" s="1"/>
  <c r="D342" i="5"/>
  <c r="F342" i="5" s="1"/>
  <c r="E193" i="5"/>
  <c r="E191" i="5"/>
  <c r="E309" i="5"/>
  <c r="I98" i="5"/>
  <c r="I247" i="5"/>
  <c r="I294" i="5"/>
  <c r="F137" i="5"/>
  <c r="F294" i="5"/>
  <c r="L193" i="5"/>
  <c r="L191" i="5"/>
  <c r="L309" i="5"/>
  <c r="F322" i="5"/>
  <c r="G320" i="5"/>
  <c r="H342" i="5"/>
  <c r="C340" i="5"/>
  <c r="D318" i="5"/>
  <c r="G340" i="5"/>
  <c r="H320" i="5"/>
  <c r="C318" i="5"/>
  <c r="J52" i="4"/>
  <c r="K65" i="4"/>
  <c r="G39" i="4"/>
  <c r="F18" i="4"/>
  <c r="G65" i="4"/>
  <c r="J65" i="4"/>
  <c r="K55" i="4"/>
  <c r="F21" i="4"/>
  <c r="E55" i="4"/>
  <c r="L65" i="4"/>
  <c r="G55" i="4"/>
  <c r="E65" i="4"/>
  <c r="E76" i="4" s="1"/>
  <c r="G52" i="4"/>
  <c r="L55" i="4"/>
  <c r="G58" i="4"/>
  <c r="F65" i="4"/>
  <c r="K58" i="4"/>
  <c r="K76" i="4" s="1"/>
  <c r="E58" i="4"/>
  <c r="C55" i="4"/>
  <c r="L52" i="4"/>
  <c r="F31" i="4"/>
  <c r="L39" i="4"/>
  <c r="E52" i="4"/>
  <c r="D58" i="4"/>
  <c r="I58" i="4" s="1"/>
  <c r="L58" i="4"/>
  <c r="D55" i="4"/>
  <c r="D65" i="4"/>
  <c r="H74" i="4"/>
  <c r="D52" i="4"/>
  <c r="F24" i="4"/>
  <c r="K52" i="4"/>
  <c r="G15" i="9"/>
  <c r="F17" i="9"/>
  <c r="G40" i="9"/>
  <c r="F42" i="9"/>
  <c r="D13" i="9"/>
  <c r="I17" i="9"/>
  <c r="E15" i="9"/>
  <c r="E13" i="9"/>
  <c r="E11" i="9" s="1"/>
  <c r="C42" i="9"/>
  <c r="D40" i="9"/>
  <c r="L92" i="8"/>
  <c r="G14" i="8"/>
  <c r="G59" i="8"/>
  <c r="K32" i="8"/>
  <c r="H310" i="8"/>
  <c r="C308" i="8"/>
  <c r="G78" i="8"/>
  <c r="G139" i="8"/>
  <c r="E300" i="8"/>
  <c r="E276" i="8" s="1"/>
  <c r="C18" i="8"/>
  <c r="H20" i="8"/>
  <c r="L133" i="8"/>
  <c r="K234" i="8"/>
  <c r="G302" i="8"/>
  <c r="G100" i="8"/>
  <c r="D119" i="8"/>
  <c r="I121" i="8"/>
  <c r="H222" i="8"/>
  <c r="C220" i="8"/>
  <c r="J300" i="8"/>
  <c r="J276" i="8" s="1"/>
  <c r="J343" i="8" s="1"/>
  <c r="J133" i="8"/>
  <c r="K133" i="8"/>
  <c r="I312" i="8"/>
  <c r="F312" i="8"/>
  <c r="D310" i="8"/>
  <c r="G42" i="8"/>
  <c r="D61" i="8"/>
  <c r="F63" i="8"/>
  <c r="G327" i="8"/>
  <c r="F329" i="8"/>
  <c r="C80" i="8"/>
  <c r="F145" i="8"/>
  <c r="G196" i="8"/>
  <c r="D218" i="8"/>
  <c r="G259" i="8"/>
  <c r="H312" i="8"/>
  <c r="D80" i="8"/>
  <c r="F80" i="8"/>
  <c r="F82" i="8"/>
  <c r="C102" i="8"/>
  <c r="C143" i="8"/>
  <c r="I329" i="8"/>
  <c r="D143" i="8"/>
  <c r="F143" i="8" s="1"/>
  <c r="I265" i="8"/>
  <c r="F265" i="8"/>
  <c r="D263" i="8"/>
  <c r="I288" i="8"/>
  <c r="D286" i="8"/>
  <c r="F164" i="8"/>
  <c r="H224" i="8"/>
  <c r="G286" i="8"/>
  <c r="F288" i="8"/>
  <c r="C121" i="8"/>
  <c r="C162" i="8"/>
  <c r="I164" i="8"/>
  <c r="I183" i="8"/>
  <c r="F246" i="8"/>
  <c r="F162" i="8"/>
  <c r="G240" i="8"/>
  <c r="I331" i="8"/>
  <c r="D327" i="8"/>
  <c r="J98" i="6"/>
  <c r="K236" i="6"/>
  <c r="K145" i="6"/>
  <c r="D197" i="6"/>
  <c r="H248" i="6"/>
  <c r="C246" i="6"/>
  <c r="I248" i="6"/>
  <c r="D246" i="6"/>
  <c r="F246" i="6"/>
  <c r="F248" i="6"/>
  <c r="G61" i="6"/>
  <c r="G83" i="6"/>
  <c r="G219" i="6"/>
  <c r="G108" i="6"/>
  <c r="G130" i="6"/>
  <c r="G155" i="6"/>
  <c r="G177" i="6"/>
  <c r="C17" i="6"/>
  <c r="H19" i="6"/>
  <c r="G37" i="6"/>
  <c r="G242" i="6"/>
  <c r="K330" i="6"/>
  <c r="E399" i="6"/>
  <c r="L145" i="6"/>
  <c r="G17" i="6"/>
  <c r="J7" i="6"/>
  <c r="D19" i="6"/>
  <c r="F19" i="6"/>
  <c r="F21" i="6"/>
  <c r="C41" i="6"/>
  <c r="E290" i="6"/>
  <c r="I457" i="6"/>
  <c r="E468" i="6"/>
  <c r="H548" i="6"/>
  <c r="C546" i="6"/>
  <c r="H21" i="6"/>
  <c r="D63" i="6"/>
  <c r="F63" i="6" s="1"/>
  <c r="F65" i="6"/>
  <c r="C85" i="6"/>
  <c r="D110" i="6"/>
  <c r="F110" i="6" s="1"/>
  <c r="F112" i="6"/>
  <c r="C132" i="6"/>
  <c r="D157" i="6"/>
  <c r="F159" i="6"/>
  <c r="C179" i="6"/>
  <c r="G384" i="6"/>
  <c r="F386" i="6"/>
  <c r="G453" i="6"/>
  <c r="L468" i="6"/>
  <c r="C61" i="6"/>
  <c r="D85" i="6"/>
  <c r="F87" i="6"/>
  <c r="D132" i="6"/>
  <c r="F132" i="6"/>
  <c r="F134" i="6"/>
  <c r="D179" i="6"/>
  <c r="F179" i="6" s="1"/>
  <c r="F181" i="6"/>
  <c r="C201" i="6"/>
  <c r="J330" i="6"/>
  <c r="I340" i="6"/>
  <c r="H502" i="6"/>
  <c r="C500" i="6"/>
  <c r="E201" i="6"/>
  <c r="D223" i="6"/>
  <c r="F223" i="6"/>
  <c r="F270" i="6"/>
  <c r="I317" i="6"/>
  <c r="D315" i="6"/>
  <c r="K468" i="6"/>
  <c r="G544" i="6"/>
  <c r="C292" i="6"/>
  <c r="I480" i="6"/>
  <c r="D478" i="6"/>
  <c r="I526" i="6"/>
  <c r="D524" i="6"/>
  <c r="L330" i="6"/>
  <c r="G364" i="6"/>
  <c r="F366" i="6"/>
  <c r="G411" i="6"/>
  <c r="F413" i="6"/>
  <c r="G317" i="6"/>
  <c r="F319" i="6"/>
  <c r="H362" i="6"/>
  <c r="C360" i="6"/>
  <c r="H455" i="6"/>
  <c r="C453" i="6"/>
  <c r="G522" i="6"/>
  <c r="I338" i="6"/>
  <c r="D336" i="6"/>
  <c r="I386" i="6"/>
  <c r="D384" i="6"/>
  <c r="K399" i="6"/>
  <c r="I433" i="6"/>
  <c r="G500" i="6"/>
  <c r="G342" i="6"/>
  <c r="D409" i="6"/>
  <c r="D455" i="6"/>
  <c r="F455" i="6" s="1"/>
  <c r="F457" i="6"/>
  <c r="D502" i="6"/>
  <c r="F504" i="6"/>
  <c r="C524" i="6"/>
  <c r="F526" i="6"/>
  <c r="D133" i="5"/>
  <c r="I135" i="5"/>
  <c r="G199" i="5"/>
  <c r="D288" i="5"/>
  <c r="H135" i="5"/>
  <c r="C133" i="5"/>
  <c r="H28" i="5"/>
  <c r="C26" i="5"/>
  <c r="I179" i="5"/>
  <c r="G221" i="5"/>
  <c r="I245" i="5"/>
  <c r="E243" i="5"/>
  <c r="E241" i="5"/>
  <c r="E239" i="5"/>
  <c r="E237" i="5" s="1"/>
  <c r="E235" i="5" s="1"/>
  <c r="I292" i="5"/>
  <c r="E290" i="5"/>
  <c r="E288" i="5" s="1"/>
  <c r="E286" i="5" s="1"/>
  <c r="E284" i="5"/>
  <c r="E282" i="5"/>
  <c r="E258" i="5" s="1"/>
  <c r="E13" i="5"/>
  <c r="E11" i="5"/>
  <c r="E9" i="5"/>
  <c r="D26" i="5"/>
  <c r="I28" i="5"/>
  <c r="G37" i="5"/>
  <c r="F96" i="5"/>
  <c r="G94" i="5"/>
  <c r="C155" i="5"/>
  <c r="H157" i="5"/>
  <c r="G175" i="5"/>
  <c r="G107" i="5"/>
  <c r="G268" i="5"/>
  <c r="G290" i="5"/>
  <c r="F292" i="5"/>
  <c r="H41" i="5"/>
  <c r="C39" i="5"/>
  <c r="J90" i="5"/>
  <c r="J120" i="5"/>
  <c r="J9" i="5"/>
  <c r="K123" i="5"/>
  <c r="G155" i="5"/>
  <c r="K9" i="5"/>
  <c r="G50" i="5"/>
  <c r="L9" i="5"/>
  <c r="E90" i="5"/>
  <c r="E120" i="5" s="1"/>
  <c r="F67" i="5"/>
  <c r="G65" i="5"/>
  <c r="G78" i="5"/>
  <c r="C54" i="5"/>
  <c r="D157" i="5"/>
  <c r="F159" i="5"/>
  <c r="C179" i="5"/>
  <c r="G28" i="5"/>
  <c r="I30" i="5"/>
  <c r="C80" i="5"/>
  <c r="C109" i="5"/>
  <c r="G135" i="5"/>
  <c r="I137" i="5"/>
  <c r="H159" i="5"/>
  <c r="D201" i="5"/>
  <c r="F201" i="5" s="1"/>
  <c r="F203" i="5"/>
  <c r="C223" i="5"/>
  <c r="C270" i="5"/>
  <c r="C15" i="5"/>
  <c r="D52" i="5"/>
  <c r="F52" i="5"/>
  <c r="F54" i="5"/>
  <c r="D80" i="5"/>
  <c r="F80" i="5" s="1"/>
  <c r="F82" i="5"/>
  <c r="D109" i="5"/>
  <c r="F109" i="5" s="1"/>
  <c r="F111" i="5"/>
  <c r="D177" i="5"/>
  <c r="F177" i="5" s="1"/>
  <c r="F179" i="5"/>
  <c r="C199" i="5"/>
  <c r="D223" i="5"/>
  <c r="F223" i="5" s="1"/>
  <c r="F225" i="5"/>
  <c r="C245" i="5"/>
  <c r="D270" i="5"/>
  <c r="F272" i="5"/>
  <c r="C292" i="5"/>
  <c r="D41" i="5"/>
  <c r="F41" i="5"/>
  <c r="D243" i="5"/>
  <c r="F69" i="5"/>
  <c r="F98" i="5"/>
  <c r="G288" i="6"/>
  <c r="I534" i="8"/>
  <c r="H663" i="8"/>
  <c r="D76" i="4"/>
  <c r="J296" i="1"/>
  <c r="G421" i="1"/>
  <c r="G419" i="1" s="1"/>
  <c r="I391" i="1"/>
  <c r="H791" i="1"/>
  <c r="C789" i="1"/>
  <c r="H789" i="1" s="1"/>
  <c r="G103" i="1"/>
  <c r="F633" i="1"/>
  <c r="G631" i="1"/>
  <c r="F631" i="1"/>
  <c r="I710" i="1"/>
  <c r="I285" i="1"/>
  <c r="I260" i="1"/>
  <c r="F511" i="1"/>
  <c r="D379" i="1"/>
  <c r="L741" i="1"/>
  <c r="L739" i="1"/>
  <c r="I335" i="1"/>
  <c r="L60" i="1"/>
  <c r="L58" i="1"/>
  <c r="L56" i="1" s="1"/>
  <c r="L54" i="1" s="1"/>
  <c r="H745" i="1"/>
  <c r="C743" i="1"/>
  <c r="H743" i="1" s="1"/>
  <c r="F867" i="1"/>
  <c r="G865" i="1"/>
  <c r="G863" i="1"/>
  <c r="H498" i="1"/>
  <c r="G771" i="1"/>
  <c r="I237" i="1"/>
  <c r="D139" i="1"/>
  <c r="D137" i="1" s="1"/>
  <c r="I867" i="1"/>
  <c r="C155" i="1"/>
  <c r="H155" i="1" s="1"/>
  <c r="H157" i="1"/>
  <c r="H839" i="1"/>
  <c r="H60" i="1"/>
  <c r="F409" i="1"/>
  <c r="F509" i="1"/>
  <c r="H646" i="1"/>
  <c r="D18" i="1"/>
  <c r="F115" i="1"/>
  <c r="F77" i="1"/>
  <c r="I157" i="1"/>
  <c r="E155" i="1"/>
  <c r="D60" i="1"/>
  <c r="C631" i="1"/>
  <c r="E141" i="1"/>
  <c r="I143" i="1"/>
  <c r="G176" i="1"/>
  <c r="D462" i="1"/>
  <c r="I221" i="1"/>
  <c r="I188" i="1"/>
  <c r="D676" i="1"/>
  <c r="I678" i="1"/>
  <c r="F678" i="1"/>
  <c r="D176" i="1"/>
  <c r="F221" i="1"/>
  <c r="G936" i="1"/>
  <c r="D566" i="1"/>
  <c r="I568" i="1"/>
  <c r="F568" i="1"/>
  <c r="C250" i="1"/>
  <c r="H252" i="1"/>
  <c r="H902" i="1"/>
  <c r="G585" i="1"/>
  <c r="F587" i="1"/>
  <c r="F710" i="1"/>
  <c r="G708" i="1"/>
  <c r="D528" i="1"/>
  <c r="F530" i="1"/>
  <c r="H190" i="1"/>
  <c r="F464" i="1"/>
  <c r="D900" i="1"/>
  <c r="G896" i="1"/>
  <c r="I62" i="1"/>
  <c r="E60" i="1"/>
  <c r="I283" i="1"/>
  <c r="F283" i="1"/>
  <c r="D271" i="1"/>
  <c r="I381" i="1"/>
  <c r="E379" i="1"/>
  <c r="E298" i="1" s="1"/>
  <c r="D543" i="1"/>
  <c r="F545" i="1"/>
  <c r="I545" i="1"/>
  <c r="I223" i="1"/>
  <c r="I477" i="1"/>
  <c r="D475" i="1"/>
  <c r="F477" i="1"/>
  <c r="I498" i="1"/>
  <c r="D496" i="1"/>
  <c r="I496" i="1"/>
  <c r="G850" i="1"/>
  <c r="G964" i="1"/>
  <c r="I970" i="1"/>
  <c r="D968" i="1"/>
  <c r="G56" i="1"/>
  <c r="I919" i="1"/>
  <c r="F919" i="1"/>
  <c r="D917" i="1"/>
  <c r="H568" i="1"/>
  <c r="C566" i="1"/>
  <c r="H566" i="1"/>
  <c r="D248" i="1"/>
  <c r="I250" i="1"/>
  <c r="D105" i="1"/>
  <c r="I107" i="1"/>
  <c r="I323" i="1"/>
  <c r="H558" i="1"/>
  <c r="C556" i="1"/>
  <c r="F487" i="1"/>
  <c r="I487" i="1"/>
  <c r="D485" i="1"/>
  <c r="D863" i="1"/>
  <c r="I865" i="1"/>
  <c r="F865" i="1"/>
  <c r="F107" i="1"/>
  <c r="C323" i="1"/>
  <c r="H323" i="1"/>
  <c r="H335" i="1"/>
  <c r="D852" i="1"/>
  <c r="F852" i="1" s="1"/>
  <c r="I854" i="1"/>
  <c r="F252" i="1"/>
  <c r="G250" i="1"/>
  <c r="F648" i="1"/>
  <c r="G646" i="1"/>
  <c r="E771" i="1"/>
  <c r="I773" i="1"/>
  <c r="G947" i="1"/>
  <c r="F947" i="1" s="1"/>
  <c r="F949" i="1"/>
  <c r="C403" i="1"/>
  <c r="H403" i="1"/>
  <c r="H405" i="1"/>
  <c r="I726" i="1"/>
  <c r="D724" i="1"/>
  <c r="F724" i="1"/>
  <c r="F726" i="1"/>
  <c r="C982" i="1"/>
  <c r="H984" i="1"/>
  <c r="G381" i="1"/>
  <c r="F383" i="1"/>
  <c r="H370" i="1"/>
  <c r="C368" i="1"/>
  <c r="C312" i="1"/>
  <c r="H312" i="1" s="1"/>
  <c r="H314" i="1"/>
  <c r="C726" i="1"/>
  <c r="H728" i="1"/>
  <c r="F314" i="1"/>
  <c r="I314" i="1"/>
  <c r="D312" i="1"/>
  <c r="F603" i="1"/>
  <c r="G601" i="1"/>
  <c r="F841" i="1"/>
  <c r="G839" i="1"/>
  <c r="E1003" i="1"/>
  <c r="I1005" i="1"/>
  <c r="G101" i="1"/>
  <c r="H599" i="1"/>
  <c r="C597" i="1"/>
  <c r="I662" i="1"/>
  <c r="F662" i="1"/>
  <c r="D660" i="1"/>
  <c r="G722" i="1"/>
  <c r="C528" i="1"/>
  <c r="H530" i="1"/>
  <c r="H545" i="1"/>
  <c r="C543" i="1"/>
  <c r="F1005" i="1"/>
  <c r="G1003" i="1"/>
  <c r="D884" i="1"/>
  <c r="F886" i="1"/>
  <c r="I886" i="1"/>
  <c r="F235" i="1"/>
  <c r="F758" i="1"/>
  <c r="G756" i="1"/>
  <c r="F756" i="1"/>
  <c r="G615" i="1"/>
  <c r="F617" i="1"/>
  <c r="H464" i="1"/>
  <c r="C462" i="1"/>
  <c r="C379" i="1"/>
  <c r="H379" i="1"/>
  <c r="H381" i="1"/>
  <c r="F35" i="1"/>
  <c r="G33" i="1"/>
  <c r="D808" i="1"/>
  <c r="F970" i="1"/>
  <c r="F810" i="1"/>
  <c r="D837" i="1"/>
  <c r="I839" i="1"/>
  <c r="H511" i="1"/>
  <c r="C509" i="1"/>
  <c r="H509" i="1"/>
  <c r="G496" i="1"/>
  <c r="F498" i="1"/>
  <c r="I33" i="1"/>
  <c r="C141" i="1"/>
  <c r="H143" i="1"/>
  <c r="I691" i="1"/>
  <c r="D689" i="1"/>
  <c r="D789" i="1"/>
  <c r="C966" i="1"/>
  <c r="H968" i="1"/>
  <c r="F791" i="1"/>
  <c r="G789" i="1"/>
  <c r="K298" i="1"/>
  <c r="K296" i="1"/>
  <c r="D601" i="1"/>
  <c r="I603" i="1"/>
  <c r="H105" i="1"/>
  <c r="C103" i="1"/>
  <c r="F558" i="1"/>
  <c r="G556" i="1"/>
  <c r="H487" i="1"/>
  <c r="C485" i="1"/>
  <c r="C18" i="1"/>
  <c r="H20" i="1"/>
  <c r="I190" i="1"/>
  <c r="C219" i="6"/>
  <c r="C217" i="6"/>
  <c r="H223" i="6"/>
  <c r="L306" i="5"/>
  <c r="C431" i="6"/>
  <c r="C429" i="6"/>
  <c r="C384" i="6"/>
  <c r="H384" i="6"/>
  <c r="C407" i="6"/>
  <c r="H407" i="6"/>
  <c r="H270" i="6"/>
  <c r="H268" i="6"/>
  <c r="F199" i="6"/>
  <c r="J560" i="6"/>
  <c r="C155" i="6"/>
  <c r="C153" i="6"/>
  <c r="C338" i="6"/>
  <c r="H338" i="6"/>
  <c r="C478" i="6"/>
  <c r="F197" i="6"/>
  <c r="H317" i="6"/>
  <c r="C315" i="6"/>
  <c r="D532" i="8"/>
  <c r="D530" i="8"/>
  <c r="H797" i="8"/>
  <c r="H616" i="8"/>
  <c r="F102" i="8"/>
  <c r="F512" i="8"/>
  <c r="H96" i="5"/>
  <c r="I15" i="5"/>
  <c r="D63" i="5"/>
  <c r="I63" i="5"/>
  <c r="L123" i="5"/>
  <c r="L560" i="6"/>
  <c r="F431" i="6"/>
  <c r="I41" i="6"/>
  <c r="C108" i="6"/>
  <c r="C106" i="6"/>
  <c r="D544" i="6"/>
  <c r="F544" i="6"/>
  <c r="I268" i="6"/>
  <c r="F268" i="6"/>
  <c r="D266" i="6"/>
  <c r="F478" i="6"/>
  <c r="F480" i="6"/>
  <c r="F41" i="6"/>
  <c r="C264" i="6"/>
  <c r="H266" i="6"/>
  <c r="F433" i="6"/>
  <c r="K560" i="6"/>
  <c r="H374" i="8"/>
  <c r="H327" i="8"/>
  <c r="F222" i="8"/>
  <c r="I886" i="8"/>
  <c r="D884" i="8"/>
  <c r="F884" i="8"/>
  <c r="G863" i="8"/>
  <c r="F865" i="8"/>
  <c r="F886" i="8"/>
  <c r="G882" i="8"/>
  <c r="C880" i="8"/>
  <c r="H882" i="8"/>
  <c r="I865" i="8"/>
  <c r="D863" i="8"/>
  <c r="I222" i="8"/>
  <c r="D100" i="8"/>
  <c r="D98" i="8"/>
  <c r="C286" i="8"/>
  <c r="H286" i="8" s="1"/>
  <c r="C194" i="8"/>
  <c r="H194" i="8"/>
  <c r="C737" i="8"/>
  <c r="H737" i="8" s="1"/>
  <c r="H701" i="8"/>
  <c r="C699" i="8"/>
  <c r="H594" i="8"/>
  <c r="C592" i="8"/>
  <c r="I699" i="8"/>
  <c r="D697" i="8"/>
  <c r="D678" i="8"/>
  <c r="F678" i="8" s="1"/>
  <c r="I680" i="8"/>
  <c r="H493" i="8"/>
  <c r="C491" i="8"/>
  <c r="C530" i="8"/>
  <c r="H532" i="8"/>
  <c r="F780" i="8"/>
  <c r="G778" i="8"/>
  <c r="C554" i="8"/>
  <c r="H556" i="8"/>
  <c r="H355" i="8"/>
  <c r="C353" i="8"/>
  <c r="G718" i="8"/>
  <c r="F720" i="8"/>
  <c r="I532" i="8"/>
  <c r="D508" i="8"/>
  <c r="I510" i="8"/>
  <c r="I357" i="8"/>
  <c r="D355" i="8"/>
  <c r="I663" i="8"/>
  <c r="F663" i="8"/>
  <c r="D661" i="8"/>
  <c r="G676" i="8"/>
  <c r="G372" i="8"/>
  <c r="C370" i="8"/>
  <c r="H372" i="8"/>
  <c r="D393" i="8"/>
  <c r="I395" i="8"/>
  <c r="H455" i="8"/>
  <c r="C453" i="8"/>
  <c r="H638" i="8"/>
  <c r="C636" i="8"/>
  <c r="I455" i="8"/>
  <c r="D453" i="8"/>
  <c r="F455" i="8"/>
  <c r="H614" i="8"/>
  <c r="C612" i="8"/>
  <c r="H716" i="8"/>
  <c r="C714" i="8"/>
  <c r="H714" i="8"/>
  <c r="I575" i="8"/>
  <c r="D573" i="8"/>
  <c r="F575" i="8"/>
  <c r="F594" i="8"/>
  <c r="G592" i="8"/>
  <c r="H795" i="8"/>
  <c r="C793" i="8"/>
  <c r="H793" i="8" s="1"/>
  <c r="I434" i="8"/>
  <c r="D432" i="8"/>
  <c r="H818" i="8"/>
  <c r="C816" i="8"/>
  <c r="G434" i="8"/>
  <c r="F436" i="8"/>
  <c r="F556" i="8"/>
  <c r="G554" i="8"/>
  <c r="G449" i="8"/>
  <c r="H512" i="8"/>
  <c r="C510" i="8"/>
  <c r="F510" i="8"/>
  <c r="G508" i="8"/>
  <c r="H778" i="8"/>
  <c r="C776" i="8"/>
  <c r="H761" i="8"/>
  <c r="C759" i="8"/>
  <c r="I797" i="8"/>
  <c r="D795" i="8"/>
  <c r="H837" i="8"/>
  <c r="C835" i="8"/>
  <c r="I616" i="8"/>
  <c r="F616" i="8"/>
  <c r="D614" i="8"/>
  <c r="H661" i="8"/>
  <c r="C659" i="8"/>
  <c r="I739" i="8"/>
  <c r="F739" i="8"/>
  <c r="D737" i="8"/>
  <c r="I837" i="8"/>
  <c r="D835" i="8"/>
  <c r="F837" i="8"/>
  <c r="G814" i="8"/>
  <c r="F816" i="8"/>
  <c r="G630" i="8"/>
  <c r="I638" i="8"/>
  <c r="D636" i="8"/>
  <c r="F638" i="8"/>
  <c r="H434" i="8"/>
  <c r="C432" i="8"/>
  <c r="I761" i="8"/>
  <c r="D759" i="8"/>
  <c r="F761" i="8"/>
  <c r="C680" i="8"/>
  <c r="H682" i="8"/>
  <c r="C415" i="8"/>
  <c r="H417" i="8"/>
  <c r="G468" i="8"/>
  <c r="I720" i="8"/>
  <c r="D718" i="8"/>
  <c r="H474" i="8"/>
  <c r="C472" i="8"/>
  <c r="I376" i="8"/>
  <c r="D374" i="8"/>
  <c r="F374" i="8"/>
  <c r="G795" i="8"/>
  <c r="F797" i="8"/>
  <c r="I816" i="8"/>
  <c r="D814" i="8"/>
  <c r="G697" i="8"/>
  <c r="F699" i="8"/>
  <c r="G526" i="8"/>
  <c r="D590" i="8"/>
  <c r="H325" i="8"/>
  <c r="F160" i="8"/>
  <c r="C321" i="8"/>
  <c r="H321" i="8"/>
  <c r="H329" i="8"/>
  <c r="D158" i="8"/>
  <c r="F158" i="8"/>
  <c r="H263" i="8"/>
  <c r="F220" i="8"/>
  <c r="I220" i="8"/>
  <c r="F200" i="8"/>
  <c r="D198" i="8"/>
  <c r="F198" i="8" s="1"/>
  <c r="I177" i="8"/>
  <c r="I179" i="8"/>
  <c r="H61" i="8"/>
  <c r="C59" i="8"/>
  <c r="I175" i="8"/>
  <c r="H177" i="8"/>
  <c r="J8" i="8"/>
  <c r="C240" i="8"/>
  <c r="H240" i="8"/>
  <c r="G179" i="8"/>
  <c r="F179" i="8"/>
  <c r="L343" i="8"/>
  <c r="L8" i="8"/>
  <c r="I173" i="8"/>
  <c r="I20" i="8"/>
  <c r="D18" i="8"/>
  <c r="H179" i="8"/>
  <c r="G119" i="8"/>
  <c r="G117" i="8"/>
  <c r="K343" i="8"/>
  <c r="D242" i="8"/>
  <c r="F244" i="8"/>
  <c r="C38" i="8"/>
  <c r="H38" i="8"/>
  <c r="I40" i="8"/>
  <c r="D38" i="8"/>
  <c r="I65" i="4"/>
  <c r="H65" i="5"/>
  <c r="F245" i="5"/>
  <c r="E306" i="5"/>
  <c r="D340" i="5"/>
  <c r="D338" i="5"/>
  <c r="I342" i="5"/>
  <c r="D13" i="5"/>
  <c r="F13" i="5" s="1"/>
  <c r="I94" i="5"/>
  <c r="I290" i="5"/>
  <c r="E123" i="5"/>
  <c r="H318" i="5"/>
  <c r="C316" i="5"/>
  <c r="G338" i="5"/>
  <c r="H340" i="5"/>
  <c r="C338" i="5"/>
  <c r="D316" i="5"/>
  <c r="G318" i="5"/>
  <c r="F320" i="5"/>
  <c r="L76" i="4"/>
  <c r="F39" i="4"/>
  <c r="F58" i="4"/>
  <c r="F76" i="4" s="1"/>
  <c r="H42" i="9"/>
  <c r="C40" i="9"/>
  <c r="I40" i="9"/>
  <c r="D38" i="9"/>
  <c r="I15" i="9"/>
  <c r="D11" i="9"/>
  <c r="I13" i="9"/>
  <c r="G38" i="9"/>
  <c r="F40" i="9"/>
  <c r="F15" i="9"/>
  <c r="G13" i="9"/>
  <c r="G194" i="8"/>
  <c r="G284" i="8"/>
  <c r="F286" i="8"/>
  <c r="I286" i="8"/>
  <c r="D284" i="8"/>
  <c r="I80" i="8"/>
  <c r="D78" i="8"/>
  <c r="F78" i="8"/>
  <c r="H80" i="8"/>
  <c r="C78" i="8"/>
  <c r="I61" i="8"/>
  <c r="D59" i="8"/>
  <c r="F59" i="8" s="1"/>
  <c r="I263" i="8"/>
  <c r="D261" i="8"/>
  <c r="F263" i="8"/>
  <c r="G76" i="8"/>
  <c r="H162" i="8"/>
  <c r="C160" i="8"/>
  <c r="G40" i="8"/>
  <c r="F42" i="8"/>
  <c r="C119" i="8"/>
  <c r="H121" i="8"/>
  <c r="C173" i="8"/>
  <c r="H173" i="8" s="1"/>
  <c r="H175" i="8"/>
  <c r="C218" i="8"/>
  <c r="H220" i="8"/>
  <c r="F61" i="8"/>
  <c r="D325" i="8"/>
  <c r="I327" i="8"/>
  <c r="G257" i="8"/>
  <c r="H308" i="8"/>
  <c r="C306" i="8"/>
  <c r="G57" i="8"/>
  <c r="G325" i="8"/>
  <c r="F327" i="8"/>
  <c r="I143" i="8"/>
  <c r="D141" i="8"/>
  <c r="D216" i="8"/>
  <c r="I218" i="8"/>
  <c r="H261" i="8"/>
  <c r="C259" i="8"/>
  <c r="H18" i="8"/>
  <c r="C16" i="8"/>
  <c r="I119" i="8"/>
  <c r="D117" i="8"/>
  <c r="K8" i="8"/>
  <c r="G12" i="8"/>
  <c r="H143" i="8"/>
  <c r="C141" i="8"/>
  <c r="G238" i="8"/>
  <c r="H102" i="8"/>
  <c r="C100" i="8"/>
  <c r="I310" i="8"/>
  <c r="D308" i="8"/>
  <c r="F310" i="8"/>
  <c r="G216" i="8"/>
  <c r="F218" i="8"/>
  <c r="G98" i="8"/>
  <c r="G137" i="8"/>
  <c r="G382" i="6"/>
  <c r="F384" i="6"/>
  <c r="H546" i="6"/>
  <c r="C544" i="6"/>
  <c r="D360" i="6"/>
  <c r="I384" i="6"/>
  <c r="D382" i="6"/>
  <c r="I223" i="6"/>
  <c r="D221" i="6"/>
  <c r="H108" i="6"/>
  <c r="F342" i="6"/>
  <c r="G340" i="6"/>
  <c r="I478" i="6"/>
  <c r="D476" i="6"/>
  <c r="I201" i="6"/>
  <c r="E199" i="6"/>
  <c r="H179" i="6"/>
  <c r="C177" i="6"/>
  <c r="G35" i="6"/>
  <c r="G106" i="6"/>
  <c r="D244" i="6"/>
  <c r="I246" i="6"/>
  <c r="I132" i="6"/>
  <c r="D130" i="6"/>
  <c r="F130" i="6"/>
  <c r="G315" i="6"/>
  <c r="F317" i="6"/>
  <c r="H500" i="6"/>
  <c r="C498" i="6"/>
  <c r="I85" i="6"/>
  <c r="D83" i="6"/>
  <c r="F83" i="6"/>
  <c r="G15" i="6"/>
  <c r="H524" i="6"/>
  <c r="C522" i="6"/>
  <c r="H292" i="6"/>
  <c r="C290" i="6"/>
  <c r="H61" i="6"/>
  <c r="C59" i="6"/>
  <c r="I157" i="6"/>
  <c r="D155" i="6"/>
  <c r="F155" i="6"/>
  <c r="G193" i="6"/>
  <c r="H17" i="6"/>
  <c r="C15" i="6"/>
  <c r="G217" i="6"/>
  <c r="H219" i="6"/>
  <c r="I431" i="6"/>
  <c r="D429" i="6"/>
  <c r="F429" i="6"/>
  <c r="I524" i="6"/>
  <c r="D522" i="6"/>
  <c r="F522" i="6" s="1"/>
  <c r="G240" i="6"/>
  <c r="G427" i="6"/>
  <c r="F288" i="6"/>
  <c r="G286" i="6"/>
  <c r="H132" i="6"/>
  <c r="C130" i="6"/>
  <c r="G175" i="6"/>
  <c r="H478" i="6"/>
  <c r="C476" i="6"/>
  <c r="F524" i="6"/>
  <c r="G409" i="6"/>
  <c r="F411" i="6"/>
  <c r="H201" i="6"/>
  <c r="C199" i="6"/>
  <c r="I110" i="6"/>
  <c r="D108" i="6"/>
  <c r="F108" i="6"/>
  <c r="E288" i="6"/>
  <c r="I290" i="6"/>
  <c r="F157" i="6"/>
  <c r="G81" i="6"/>
  <c r="H246" i="6"/>
  <c r="C244" i="6"/>
  <c r="G474" i="6"/>
  <c r="I502" i="6"/>
  <c r="D500" i="6"/>
  <c r="I39" i="6"/>
  <c r="D37" i="6"/>
  <c r="F502" i="6"/>
  <c r="G520" i="6"/>
  <c r="G542" i="6"/>
  <c r="H85" i="6"/>
  <c r="C83" i="6"/>
  <c r="G153" i="6"/>
  <c r="I336" i="6"/>
  <c r="D334" i="6"/>
  <c r="F85" i="6"/>
  <c r="I455" i="6"/>
  <c r="D453" i="6"/>
  <c r="F453" i="6"/>
  <c r="G498" i="6"/>
  <c r="H453" i="6"/>
  <c r="C451" i="6"/>
  <c r="G362" i="6"/>
  <c r="F364" i="6"/>
  <c r="I179" i="6"/>
  <c r="D177" i="6"/>
  <c r="G451" i="6"/>
  <c r="H41" i="6"/>
  <c r="C39" i="6"/>
  <c r="G59" i="6"/>
  <c r="D195" i="6"/>
  <c r="F195" i="6"/>
  <c r="H431" i="6"/>
  <c r="I315" i="6"/>
  <c r="D313" i="6"/>
  <c r="H155" i="6"/>
  <c r="I63" i="6"/>
  <c r="D61" i="6"/>
  <c r="F61" i="6"/>
  <c r="H360" i="6"/>
  <c r="C358" i="6"/>
  <c r="I19" i="6"/>
  <c r="D17" i="6"/>
  <c r="F17" i="6"/>
  <c r="I409" i="6"/>
  <c r="D407" i="6"/>
  <c r="I544" i="6"/>
  <c r="G128" i="6"/>
  <c r="H54" i="5"/>
  <c r="C52" i="5"/>
  <c r="H133" i="5"/>
  <c r="C131" i="5"/>
  <c r="I243" i="5"/>
  <c r="D241" i="5"/>
  <c r="G105" i="5"/>
  <c r="I80" i="5"/>
  <c r="D78" i="5"/>
  <c r="H80" i="5"/>
  <c r="C78" i="5"/>
  <c r="G92" i="5"/>
  <c r="F94" i="5"/>
  <c r="F135" i="5"/>
  <c r="G133" i="5"/>
  <c r="I92" i="5"/>
  <c r="G173" i="5"/>
  <c r="C37" i="5"/>
  <c r="H37" i="5"/>
  <c r="H39" i="5"/>
  <c r="I270" i="5"/>
  <c r="D268" i="5"/>
  <c r="I52" i="5"/>
  <c r="D50" i="5"/>
  <c r="I50" i="5" s="1"/>
  <c r="G237" i="5"/>
  <c r="G219" i="5"/>
  <c r="G197" i="5"/>
  <c r="I157" i="5"/>
  <c r="D155" i="5"/>
  <c r="I41" i="5"/>
  <c r="D39" i="5"/>
  <c r="H292" i="5"/>
  <c r="C290" i="5"/>
  <c r="H155" i="5"/>
  <c r="C153" i="5"/>
  <c r="H245" i="5"/>
  <c r="C243" i="5"/>
  <c r="H15" i="5"/>
  <c r="C13" i="5"/>
  <c r="G288" i="5"/>
  <c r="F290" i="5"/>
  <c r="I177" i="5"/>
  <c r="D175" i="5"/>
  <c r="I109" i="5"/>
  <c r="D107" i="5"/>
  <c r="H109" i="5"/>
  <c r="C107" i="5"/>
  <c r="G76" i="5"/>
  <c r="D286" i="5"/>
  <c r="I288" i="5"/>
  <c r="F243" i="5"/>
  <c r="H270" i="5"/>
  <c r="C268" i="5"/>
  <c r="G26" i="5"/>
  <c r="F28" i="5"/>
  <c r="G63" i="5"/>
  <c r="F65" i="5"/>
  <c r="F157" i="5"/>
  <c r="F270" i="5"/>
  <c r="I133" i="5"/>
  <c r="D131" i="5"/>
  <c r="I223" i="5"/>
  <c r="D221" i="5"/>
  <c r="F221" i="5" s="1"/>
  <c r="H223" i="5"/>
  <c r="C221" i="5"/>
  <c r="H179" i="5"/>
  <c r="C177" i="5"/>
  <c r="G153" i="5"/>
  <c r="G266" i="5"/>
  <c r="H199" i="5"/>
  <c r="C197" i="5"/>
  <c r="I26" i="5"/>
  <c r="D24" i="5"/>
  <c r="H26" i="5"/>
  <c r="C24" i="5"/>
  <c r="I201" i="5"/>
  <c r="D199" i="5"/>
  <c r="F199" i="5"/>
  <c r="D542" i="6"/>
  <c r="D540" i="6"/>
  <c r="F532" i="8"/>
  <c r="G177" i="8"/>
  <c r="I379" i="1"/>
  <c r="F808" i="1"/>
  <c r="H837" i="1"/>
  <c r="D16" i="1"/>
  <c r="I18" i="1"/>
  <c r="F18" i="1"/>
  <c r="D58" i="1"/>
  <c r="F60" i="1"/>
  <c r="D473" i="1"/>
  <c r="I475" i="1"/>
  <c r="F475" i="1"/>
  <c r="H462" i="1"/>
  <c r="C460" i="1"/>
  <c r="D966" i="1"/>
  <c r="I968" i="1"/>
  <c r="F968" i="1"/>
  <c r="C898" i="1"/>
  <c r="H900" i="1"/>
  <c r="H103" i="1"/>
  <c r="C101" i="1"/>
  <c r="H597" i="1"/>
  <c r="F646" i="1"/>
  <c r="G644" i="1"/>
  <c r="D103" i="1"/>
  <c r="I105" i="1"/>
  <c r="F105" i="1"/>
  <c r="F1003" i="1"/>
  <c r="G1001" i="1"/>
  <c r="D541" i="1"/>
  <c r="I543" i="1"/>
  <c r="F543" i="1"/>
  <c r="I528" i="1"/>
  <c r="F528" i="1"/>
  <c r="E217" i="1"/>
  <c r="I219" i="1"/>
  <c r="I689" i="1"/>
  <c r="G217" i="1"/>
  <c r="F217" i="1" s="1"/>
  <c r="F219" i="1"/>
  <c r="I837" i="1"/>
  <c r="G613" i="1"/>
  <c r="F613" i="1" s="1"/>
  <c r="F615" i="1"/>
  <c r="H726" i="1"/>
  <c r="C724" i="1"/>
  <c r="D722" i="1"/>
  <c r="I724" i="1"/>
  <c r="F250" i="1"/>
  <c r="G248" i="1"/>
  <c r="I248" i="1"/>
  <c r="D233" i="1"/>
  <c r="I233" i="1" s="1"/>
  <c r="G878" i="1"/>
  <c r="D174" i="1"/>
  <c r="I176" i="1"/>
  <c r="C139" i="1"/>
  <c r="H141" i="1"/>
  <c r="I863" i="1"/>
  <c r="F863" i="1"/>
  <c r="C248" i="1"/>
  <c r="H250" i="1"/>
  <c r="D460" i="1"/>
  <c r="I462" i="1"/>
  <c r="F462" i="1"/>
  <c r="D599" i="1"/>
  <c r="I601" i="1"/>
  <c r="C541" i="1"/>
  <c r="H541" i="1"/>
  <c r="H543" i="1"/>
  <c r="F485" i="1"/>
  <c r="I485" i="1"/>
  <c r="I271" i="1"/>
  <c r="F708" i="1"/>
  <c r="G706" i="1"/>
  <c r="F176" i="1"/>
  <c r="G174" i="1"/>
  <c r="F789" i="1"/>
  <c r="G769" i="1"/>
  <c r="E1001" i="1"/>
  <c r="I1003" i="1"/>
  <c r="H368" i="1"/>
  <c r="C346" i="1"/>
  <c r="H346" i="1"/>
  <c r="D850" i="1"/>
  <c r="I850" i="1"/>
  <c r="I852" i="1"/>
  <c r="H528" i="1"/>
  <c r="F839" i="1"/>
  <c r="G837" i="1"/>
  <c r="D915" i="1"/>
  <c r="F917" i="1"/>
  <c r="I917" i="1"/>
  <c r="I566" i="1"/>
  <c r="D554" i="1"/>
  <c r="F566" i="1"/>
  <c r="H18" i="1"/>
  <c r="C16" i="1"/>
  <c r="F722" i="1"/>
  <c r="H556" i="1"/>
  <c r="C554" i="1"/>
  <c r="H554" i="1"/>
  <c r="E58" i="1"/>
  <c r="I60" i="1"/>
  <c r="G934" i="1"/>
  <c r="I676" i="1"/>
  <c r="D674" i="1"/>
  <c r="F676" i="1"/>
  <c r="E139" i="1"/>
  <c r="I141" i="1"/>
  <c r="H966" i="1"/>
  <c r="C964" i="1"/>
  <c r="F381" i="1"/>
  <c r="G379" i="1"/>
  <c r="C629" i="1"/>
  <c r="H629" i="1" s="1"/>
  <c r="H631" i="1"/>
  <c r="F496" i="1"/>
  <c r="G458" i="1"/>
  <c r="G599" i="1"/>
  <c r="F601" i="1"/>
  <c r="D658" i="1"/>
  <c r="I660" i="1"/>
  <c r="F660" i="1"/>
  <c r="G583" i="1"/>
  <c r="F585" i="1"/>
  <c r="F33" i="1"/>
  <c r="G14" i="1"/>
  <c r="H485" i="1"/>
  <c r="C473" i="1"/>
  <c r="H473" i="1" s="1"/>
  <c r="D898" i="1"/>
  <c r="F900" i="1"/>
  <c r="F556" i="1"/>
  <c r="G554" i="1"/>
  <c r="I884" i="1"/>
  <c r="D882" i="1"/>
  <c r="F884" i="1"/>
  <c r="D300" i="1"/>
  <c r="F312" i="1"/>
  <c r="I312" i="1"/>
  <c r="H982" i="1"/>
  <c r="C980" i="1"/>
  <c r="H980" i="1" s="1"/>
  <c r="H188" i="1"/>
  <c r="C176" i="1"/>
  <c r="I13" i="5"/>
  <c r="F63" i="5"/>
  <c r="C382" i="6"/>
  <c r="C380" i="6" s="1"/>
  <c r="C405" i="6"/>
  <c r="C403" i="6" s="1"/>
  <c r="C336" i="6"/>
  <c r="C334" i="6" s="1"/>
  <c r="C313" i="6"/>
  <c r="H315" i="6"/>
  <c r="C238" i="8"/>
  <c r="H238" i="8" s="1"/>
  <c r="C262" i="6"/>
  <c r="H264" i="6"/>
  <c r="I266" i="6"/>
  <c r="D264" i="6"/>
  <c r="F266" i="6"/>
  <c r="F100" i="8"/>
  <c r="I100" i="8"/>
  <c r="I158" i="8"/>
  <c r="D156" i="8"/>
  <c r="I156" i="8"/>
  <c r="D196" i="8"/>
  <c r="I196" i="8"/>
  <c r="F863" i="8"/>
  <c r="G861" i="8"/>
  <c r="D882" i="8"/>
  <c r="F882" i="8"/>
  <c r="I884" i="8"/>
  <c r="I863" i="8"/>
  <c r="D861" i="8"/>
  <c r="H880" i="8"/>
  <c r="G880" i="8"/>
  <c r="C192" i="8"/>
  <c r="H192" i="8" s="1"/>
  <c r="C284" i="8"/>
  <c r="C282" i="8" s="1"/>
  <c r="C735" i="8"/>
  <c r="C733" i="8" s="1"/>
  <c r="C590" i="8"/>
  <c r="H592" i="8"/>
  <c r="H699" i="8"/>
  <c r="C697" i="8"/>
  <c r="H554" i="8"/>
  <c r="C552" i="8"/>
  <c r="G776" i="8"/>
  <c r="F778" i="8"/>
  <c r="H530" i="8"/>
  <c r="C528" i="8"/>
  <c r="H491" i="8"/>
  <c r="C489" i="8"/>
  <c r="I678" i="8"/>
  <c r="D676" i="8"/>
  <c r="I676" i="8" s="1"/>
  <c r="I697" i="8"/>
  <c r="D695" i="8"/>
  <c r="I695" i="8"/>
  <c r="C634" i="8"/>
  <c r="H636" i="8"/>
  <c r="D588" i="8"/>
  <c r="G793" i="8"/>
  <c r="F795" i="8"/>
  <c r="C678" i="8"/>
  <c r="H680" i="8"/>
  <c r="D372" i="8"/>
  <c r="F372" i="8" s="1"/>
  <c r="I374" i="8"/>
  <c r="G506" i="8"/>
  <c r="F508" i="8"/>
  <c r="I432" i="8"/>
  <c r="D430" i="8"/>
  <c r="I430" i="8" s="1"/>
  <c r="H453" i="8"/>
  <c r="C451" i="8"/>
  <c r="I508" i="8"/>
  <c r="D506" i="8"/>
  <c r="I506" i="8" s="1"/>
  <c r="D757" i="8"/>
  <c r="I759" i="8"/>
  <c r="F759" i="8"/>
  <c r="F814" i="8"/>
  <c r="G812" i="8"/>
  <c r="I614" i="8"/>
  <c r="D612" i="8"/>
  <c r="F614" i="8"/>
  <c r="I573" i="8"/>
  <c r="D571" i="8"/>
  <c r="F573" i="8"/>
  <c r="I530" i="8"/>
  <c r="D528" i="8"/>
  <c r="F530" i="8"/>
  <c r="D833" i="8"/>
  <c r="I835" i="8"/>
  <c r="F835" i="8"/>
  <c r="I393" i="8"/>
  <c r="D391" i="8"/>
  <c r="G695" i="8"/>
  <c r="F697" i="8"/>
  <c r="I718" i="8"/>
  <c r="D716" i="8"/>
  <c r="F661" i="8"/>
  <c r="D659" i="8"/>
  <c r="I661" i="8"/>
  <c r="D812" i="8"/>
  <c r="I812" i="8" s="1"/>
  <c r="I814" i="8"/>
  <c r="F737" i="8"/>
  <c r="D735" i="8"/>
  <c r="I737" i="8"/>
  <c r="H612" i="8"/>
  <c r="C610" i="8"/>
  <c r="H370" i="8"/>
  <c r="G716" i="8"/>
  <c r="F718" i="8"/>
  <c r="C470" i="8"/>
  <c r="H472" i="8"/>
  <c r="C508" i="8"/>
  <c r="H510" i="8"/>
  <c r="H432" i="8"/>
  <c r="C430" i="8"/>
  <c r="H430" i="8" s="1"/>
  <c r="D634" i="8"/>
  <c r="D632" i="8" s="1"/>
  <c r="I636" i="8"/>
  <c r="F636" i="8"/>
  <c r="I795" i="8"/>
  <c r="D793" i="8"/>
  <c r="I793" i="8" s="1"/>
  <c r="G552" i="8"/>
  <c r="F554" i="8"/>
  <c r="G370" i="8"/>
  <c r="H353" i="8"/>
  <c r="C351" i="8"/>
  <c r="C833" i="8"/>
  <c r="H835" i="8"/>
  <c r="I355" i="8"/>
  <c r="D353" i="8"/>
  <c r="C657" i="8"/>
  <c r="H659" i="8"/>
  <c r="C757" i="8"/>
  <c r="H759" i="8"/>
  <c r="G590" i="8"/>
  <c r="F592" i="8"/>
  <c r="I453" i="8"/>
  <c r="D451" i="8"/>
  <c r="F453" i="8"/>
  <c r="H415" i="8"/>
  <c r="C413" i="8"/>
  <c r="G432" i="8"/>
  <c r="F434" i="8"/>
  <c r="H776" i="8"/>
  <c r="C774" i="8"/>
  <c r="H774" i="8" s="1"/>
  <c r="H816" i="8"/>
  <c r="C814" i="8"/>
  <c r="F119" i="8"/>
  <c r="I198" i="8"/>
  <c r="H59" i="8"/>
  <c r="C57" i="8"/>
  <c r="I18" i="8"/>
  <c r="D16" i="8"/>
  <c r="F18" i="8"/>
  <c r="C36" i="8"/>
  <c r="H36" i="8"/>
  <c r="D36" i="8"/>
  <c r="I38" i="8"/>
  <c r="I242" i="8"/>
  <c r="D240" i="8"/>
  <c r="F242" i="8"/>
  <c r="I340" i="5"/>
  <c r="F340" i="5"/>
  <c r="D11" i="5"/>
  <c r="I11" i="5" s="1"/>
  <c r="H338" i="5"/>
  <c r="C336" i="5"/>
  <c r="G336" i="5"/>
  <c r="F338" i="5"/>
  <c r="I338" i="5"/>
  <c r="D336" i="5"/>
  <c r="G316" i="5"/>
  <c r="F318" i="5"/>
  <c r="D314" i="5"/>
  <c r="H316" i="5"/>
  <c r="C314" i="5"/>
  <c r="D9" i="9"/>
  <c r="F38" i="9"/>
  <c r="G36" i="9"/>
  <c r="D36" i="9"/>
  <c r="I38" i="9"/>
  <c r="H40" i="9"/>
  <c r="C38" i="9"/>
  <c r="F13" i="9"/>
  <c r="G11" i="9"/>
  <c r="F216" i="8"/>
  <c r="G214" i="8"/>
  <c r="D214" i="8"/>
  <c r="I59" i="8"/>
  <c r="D57" i="8"/>
  <c r="F57" i="8"/>
  <c r="C139" i="8"/>
  <c r="H141" i="8"/>
  <c r="I98" i="8"/>
  <c r="D96" i="8"/>
  <c r="D306" i="8"/>
  <c r="I308" i="8"/>
  <c r="F308" i="8"/>
  <c r="G236" i="8"/>
  <c r="G10" i="8"/>
  <c r="G175" i="8"/>
  <c r="F177" i="8"/>
  <c r="F40" i="8"/>
  <c r="G38" i="8"/>
  <c r="C158" i="8"/>
  <c r="H160" i="8"/>
  <c r="D259" i="8"/>
  <c r="I261" i="8"/>
  <c r="F261" i="8"/>
  <c r="H78" i="8"/>
  <c r="C76" i="8"/>
  <c r="D115" i="8"/>
  <c r="I117" i="8"/>
  <c r="D139" i="8"/>
  <c r="I141" i="8"/>
  <c r="F141" i="8"/>
  <c r="G115" i="8"/>
  <c r="F117" i="8"/>
  <c r="I325" i="8"/>
  <c r="D323" i="8"/>
  <c r="D76" i="8"/>
  <c r="F76" i="8" s="1"/>
  <c r="I78" i="8"/>
  <c r="C98" i="8"/>
  <c r="H100" i="8"/>
  <c r="H16" i="8"/>
  <c r="C14" i="8"/>
  <c r="G55" i="8"/>
  <c r="H218" i="8"/>
  <c r="C216" i="8"/>
  <c r="G255" i="8"/>
  <c r="G135" i="8"/>
  <c r="H306" i="8"/>
  <c r="C304" i="8"/>
  <c r="H119" i="8"/>
  <c r="C117" i="8"/>
  <c r="I284" i="8"/>
  <c r="D282" i="8"/>
  <c r="H259" i="8"/>
  <c r="C257" i="8"/>
  <c r="G74" i="8"/>
  <c r="G323" i="8"/>
  <c r="F325" i="8"/>
  <c r="G96" i="8"/>
  <c r="F98" i="8"/>
  <c r="G192" i="8"/>
  <c r="C236" i="8"/>
  <c r="G282" i="8"/>
  <c r="F284" i="8"/>
  <c r="F286" i="6"/>
  <c r="G284" i="6"/>
  <c r="H522" i="6"/>
  <c r="C520" i="6"/>
  <c r="I542" i="6"/>
  <c r="I313" i="6"/>
  <c r="D311" i="6"/>
  <c r="I177" i="6"/>
  <c r="D175" i="6"/>
  <c r="G79" i="6"/>
  <c r="G425" i="6"/>
  <c r="G13" i="6"/>
  <c r="D242" i="6"/>
  <c r="I244" i="6"/>
  <c r="F244" i="6"/>
  <c r="G380" i="6"/>
  <c r="F382" i="6"/>
  <c r="I37" i="6"/>
  <c r="D35" i="6"/>
  <c r="F35" i="6" s="1"/>
  <c r="F177" i="6"/>
  <c r="G238" i="6"/>
  <c r="I83" i="6"/>
  <c r="D81" i="6"/>
  <c r="F81" i="6"/>
  <c r="H106" i="6"/>
  <c r="C104" i="6"/>
  <c r="H244" i="6"/>
  <c r="C242" i="6"/>
  <c r="H544" i="6"/>
  <c r="C542" i="6"/>
  <c r="G126" i="6"/>
  <c r="H15" i="6"/>
  <c r="C13" i="6"/>
  <c r="H429" i="6"/>
  <c r="C427" i="6"/>
  <c r="G173" i="6"/>
  <c r="G360" i="6"/>
  <c r="F362" i="6"/>
  <c r="I500" i="6"/>
  <c r="D498" i="6"/>
  <c r="F498" i="6" s="1"/>
  <c r="E286" i="6"/>
  <c r="I288" i="6"/>
  <c r="I522" i="6"/>
  <c r="D520" i="6"/>
  <c r="F520" i="6"/>
  <c r="I155" i="6"/>
  <c r="D153" i="6"/>
  <c r="F153" i="6" s="1"/>
  <c r="H498" i="6"/>
  <c r="C496" i="6"/>
  <c r="F37" i="6"/>
  <c r="D219" i="6"/>
  <c r="I221" i="6"/>
  <c r="F221" i="6"/>
  <c r="I476" i="6"/>
  <c r="D474" i="6"/>
  <c r="F474" i="6"/>
  <c r="H153" i="6"/>
  <c r="C151" i="6"/>
  <c r="D332" i="6"/>
  <c r="I334" i="6"/>
  <c r="F340" i="6"/>
  <c r="G338" i="6"/>
  <c r="I407" i="6"/>
  <c r="D405" i="6"/>
  <c r="G191" i="6"/>
  <c r="G104" i="6"/>
  <c r="F104" i="6" s="1"/>
  <c r="I17" i="6"/>
  <c r="D15" i="6"/>
  <c r="H451" i="6"/>
  <c r="C449" i="6"/>
  <c r="G151" i="6"/>
  <c r="I108" i="6"/>
  <c r="D106" i="6"/>
  <c r="F106" i="6"/>
  <c r="G33" i="6"/>
  <c r="G407" i="6"/>
  <c r="F409" i="6"/>
  <c r="I130" i="6"/>
  <c r="D128" i="6"/>
  <c r="F128" i="6"/>
  <c r="G518" i="6"/>
  <c r="G449" i="6"/>
  <c r="D193" i="6"/>
  <c r="H83" i="6"/>
  <c r="C81" i="6"/>
  <c r="I429" i="6"/>
  <c r="D427" i="6"/>
  <c r="F427" i="6"/>
  <c r="H59" i="6"/>
  <c r="C57" i="6"/>
  <c r="C55" i="6" s="1"/>
  <c r="H177" i="6"/>
  <c r="C175" i="6"/>
  <c r="I382" i="6"/>
  <c r="D380" i="6"/>
  <c r="H358" i="6"/>
  <c r="C356" i="6"/>
  <c r="F500" i="6"/>
  <c r="H199" i="6"/>
  <c r="C197" i="6"/>
  <c r="G313" i="6"/>
  <c r="F315" i="6"/>
  <c r="G215" i="6"/>
  <c r="H476" i="6"/>
  <c r="C474" i="6"/>
  <c r="G57" i="6"/>
  <c r="G496" i="6"/>
  <c r="F476" i="6"/>
  <c r="H130" i="6"/>
  <c r="C128" i="6"/>
  <c r="H290" i="6"/>
  <c r="C288" i="6"/>
  <c r="E197" i="6"/>
  <c r="I199" i="6"/>
  <c r="D358" i="6"/>
  <c r="I61" i="6"/>
  <c r="D59" i="6"/>
  <c r="F59" i="6"/>
  <c r="H39" i="6"/>
  <c r="C37" i="6"/>
  <c r="I453" i="6"/>
  <c r="D451" i="6"/>
  <c r="F542" i="6"/>
  <c r="G540" i="6"/>
  <c r="G472" i="6"/>
  <c r="H217" i="6"/>
  <c r="C215" i="6"/>
  <c r="G151" i="5"/>
  <c r="H177" i="5"/>
  <c r="C175" i="5"/>
  <c r="I175" i="5"/>
  <c r="D173" i="5"/>
  <c r="F173" i="5" s="1"/>
  <c r="H221" i="5"/>
  <c r="C219" i="5"/>
  <c r="D37" i="5"/>
  <c r="I39" i="5"/>
  <c r="F39" i="5"/>
  <c r="F50" i="5"/>
  <c r="H52" i="5"/>
  <c r="C50" i="5"/>
  <c r="H50" i="5"/>
  <c r="F288" i="5"/>
  <c r="G286" i="5"/>
  <c r="I78" i="5"/>
  <c r="D76" i="5"/>
  <c r="I76" i="5" s="1"/>
  <c r="I286" i="5"/>
  <c r="D284" i="5"/>
  <c r="F175" i="5"/>
  <c r="F78" i="5"/>
  <c r="G195" i="5"/>
  <c r="G309" i="5" s="1"/>
  <c r="G171" i="5"/>
  <c r="I107" i="5"/>
  <c r="D105" i="5"/>
  <c r="G24" i="5"/>
  <c r="F26" i="5"/>
  <c r="H24" i="5"/>
  <c r="H243" i="5"/>
  <c r="C241" i="5"/>
  <c r="I199" i="5"/>
  <c r="D197" i="5"/>
  <c r="F197" i="5"/>
  <c r="H268" i="5"/>
  <c r="C266" i="5"/>
  <c r="I268" i="5"/>
  <c r="D266" i="5"/>
  <c r="F266" i="5" s="1"/>
  <c r="H78" i="5"/>
  <c r="C76" i="5"/>
  <c r="H76" i="5"/>
  <c r="I221" i="5"/>
  <c r="D219" i="5"/>
  <c r="F219" i="5" s="1"/>
  <c r="I131" i="5"/>
  <c r="D129" i="5"/>
  <c r="H13" i="5"/>
  <c r="C11" i="5"/>
  <c r="F268" i="5"/>
  <c r="G264" i="5"/>
  <c r="H107" i="5"/>
  <c r="C105" i="5"/>
  <c r="G217" i="5"/>
  <c r="F107" i="5"/>
  <c r="H290" i="5"/>
  <c r="C288" i="5"/>
  <c r="G90" i="5"/>
  <c r="F92" i="5"/>
  <c r="I24" i="5"/>
  <c r="I155" i="5"/>
  <c r="D153" i="5"/>
  <c r="F153" i="5" s="1"/>
  <c r="H197" i="5"/>
  <c r="C195" i="5"/>
  <c r="C309" i="5"/>
  <c r="F155" i="5"/>
  <c r="H153" i="5"/>
  <c r="C151" i="5"/>
  <c r="G131" i="5"/>
  <c r="F133" i="5"/>
  <c r="G235" i="5"/>
  <c r="D239" i="5"/>
  <c r="I241" i="5"/>
  <c r="F241" i="5"/>
  <c r="H131" i="5"/>
  <c r="C129" i="5"/>
  <c r="H405" i="6"/>
  <c r="D526" i="1"/>
  <c r="F850" i="1"/>
  <c r="D56" i="1"/>
  <c r="F56" i="1"/>
  <c r="F58" i="1"/>
  <c r="F16" i="1"/>
  <c r="I16" i="1"/>
  <c r="D14" i="1"/>
  <c r="D524" i="1"/>
  <c r="G597" i="1"/>
  <c r="F599" i="1"/>
  <c r="I674" i="1"/>
  <c r="D597" i="1"/>
  <c r="I599" i="1"/>
  <c r="D172" i="1"/>
  <c r="I174" i="1"/>
  <c r="I217" i="1"/>
  <c r="E172" i="1"/>
  <c r="H176" i="1"/>
  <c r="C174" i="1"/>
  <c r="F554" i="1"/>
  <c r="G526" i="1"/>
  <c r="G932" i="1"/>
  <c r="D964" i="1"/>
  <c r="I966" i="1"/>
  <c r="F966" i="1"/>
  <c r="G456" i="1"/>
  <c r="G704" i="1"/>
  <c r="G581" i="1"/>
  <c r="F583" i="1"/>
  <c r="D458" i="1"/>
  <c r="I460" i="1"/>
  <c r="F460" i="1"/>
  <c r="I103" i="1"/>
  <c r="D101" i="1"/>
  <c r="I101" i="1" s="1"/>
  <c r="F103" i="1"/>
  <c r="F644" i="1"/>
  <c r="G629" i="1"/>
  <c r="F629" i="1"/>
  <c r="I1001" i="1"/>
  <c r="E999" i="1"/>
  <c r="F379" i="1"/>
  <c r="E56" i="1"/>
  <c r="I58" i="1"/>
  <c r="H248" i="1"/>
  <c r="D835" i="1"/>
  <c r="C458" i="1"/>
  <c r="H460" i="1"/>
  <c r="I541" i="1"/>
  <c r="F541" i="1"/>
  <c r="D896" i="1"/>
  <c r="F898" i="1"/>
  <c r="F915" i="1"/>
  <c r="I915" i="1"/>
  <c r="C962" i="1"/>
  <c r="H962" i="1" s="1"/>
  <c r="H964" i="1"/>
  <c r="G835" i="1"/>
  <c r="F837" i="1"/>
  <c r="F248" i="1"/>
  <c r="G999" i="1"/>
  <c r="F1001" i="1"/>
  <c r="H16" i="1"/>
  <c r="C14" i="1"/>
  <c r="I300" i="1"/>
  <c r="F300" i="1"/>
  <c r="D880" i="1"/>
  <c r="I880" i="1" s="1"/>
  <c r="I882" i="1"/>
  <c r="F882" i="1"/>
  <c r="G12" i="1"/>
  <c r="F14" i="1"/>
  <c r="I658" i="1"/>
  <c r="F658" i="1"/>
  <c r="E137" i="1"/>
  <c r="I137" i="1"/>
  <c r="I139" i="1"/>
  <c r="C137" i="1"/>
  <c r="H137" i="1"/>
  <c r="H139" i="1"/>
  <c r="I722" i="1"/>
  <c r="H101" i="1"/>
  <c r="C526" i="1"/>
  <c r="F174" i="1"/>
  <c r="C722" i="1"/>
  <c r="H722" i="1" s="1"/>
  <c r="H724" i="1"/>
  <c r="H898" i="1"/>
  <c r="F473" i="1"/>
  <c r="H382" i="6"/>
  <c r="H336" i="6"/>
  <c r="C311" i="6"/>
  <c r="H313" i="6"/>
  <c r="H735" i="8"/>
  <c r="H284" i="8"/>
  <c r="I264" i="6"/>
  <c r="F264" i="6"/>
  <c r="D262" i="6"/>
  <c r="F262" i="6" s="1"/>
  <c r="C260" i="6"/>
  <c r="H260" i="6"/>
  <c r="H262" i="6"/>
  <c r="F196" i="8"/>
  <c r="D154" i="8"/>
  <c r="F156" i="8"/>
  <c r="D194" i="8"/>
  <c r="F194" i="8"/>
  <c r="F695" i="8"/>
  <c r="I861" i="8"/>
  <c r="D880" i="8"/>
  <c r="F880" i="8"/>
  <c r="I882" i="8"/>
  <c r="F861" i="8"/>
  <c r="G859" i="8"/>
  <c r="F676" i="8"/>
  <c r="H697" i="8"/>
  <c r="C695" i="8"/>
  <c r="H695" i="8" s="1"/>
  <c r="H590" i="8"/>
  <c r="C588" i="8"/>
  <c r="H588" i="8"/>
  <c r="H489" i="8"/>
  <c r="C487" i="8"/>
  <c r="H487" i="8"/>
  <c r="C526" i="8"/>
  <c r="H526" i="8" s="1"/>
  <c r="H528" i="8"/>
  <c r="F812" i="8"/>
  <c r="G774" i="8"/>
  <c r="F774" i="8" s="1"/>
  <c r="F776" i="8"/>
  <c r="F506" i="8"/>
  <c r="H552" i="8"/>
  <c r="C550" i="8"/>
  <c r="D351" i="8"/>
  <c r="I353" i="8"/>
  <c r="H814" i="8"/>
  <c r="C812" i="8"/>
  <c r="H812" i="8"/>
  <c r="I716" i="8"/>
  <c r="D714" i="8"/>
  <c r="I714" i="8" s="1"/>
  <c r="C608" i="8"/>
  <c r="H608" i="8"/>
  <c r="H610" i="8"/>
  <c r="I634" i="8"/>
  <c r="F634" i="8"/>
  <c r="I757" i="8"/>
  <c r="D755" i="8"/>
  <c r="D753" i="8" s="1"/>
  <c r="I753" i="8" s="1"/>
  <c r="F757" i="8"/>
  <c r="D370" i="8"/>
  <c r="I372" i="8"/>
  <c r="D449" i="8"/>
  <c r="I451" i="8"/>
  <c r="F451" i="8"/>
  <c r="C831" i="8"/>
  <c r="H831" i="8"/>
  <c r="H833" i="8"/>
  <c r="C632" i="8"/>
  <c r="H634" i="8"/>
  <c r="H351" i="8"/>
  <c r="D733" i="8"/>
  <c r="I735" i="8"/>
  <c r="F735" i="8"/>
  <c r="I391" i="8"/>
  <c r="D389" i="8"/>
  <c r="I389" i="8"/>
  <c r="H657" i="8"/>
  <c r="D569" i="8"/>
  <c r="I571" i="8"/>
  <c r="F571" i="8"/>
  <c r="G714" i="8"/>
  <c r="F716" i="8"/>
  <c r="F793" i="8"/>
  <c r="G588" i="8"/>
  <c r="F588" i="8" s="1"/>
  <c r="F590" i="8"/>
  <c r="H508" i="8"/>
  <c r="C506" i="8"/>
  <c r="H506" i="8" s="1"/>
  <c r="G430" i="8"/>
  <c r="F430" i="8"/>
  <c r="F432" i="8"/>
  <c r="C449" i="8"/>
  <c r="H449" i="8"/>
  <c r="H451" i="8"/>
  <c r="C755" i="8"/>
  <c r="H757" i="8"/>
  <c r="C468" i="8"/>
  <c r="H468" i="8" s="1"/>
  <c r="H470" i="8"/>
  <c r="I833" i="8"/>
  <c r="D831" i="8"/>
  <c r="F831" i="8" s="1"/>
  <c r="F833" i="8"/>
  <c r="D610" i="8"/>
  <c r="I612" i="8"/>
  <c r="F612" i="8"/>
  <c r="G550" i="8"/>
  <c r="D657" i="8"/>
  <c r="I657" i="8" s="1"/>
  <c r="I659" i="8"/>
  <c r="F659" i="8"/>
  <c r="H678" i="8"/>
  <c r="C676" i="8"/>
  <c r="H676" i="8" s="1"/>
  <c r="H413" i="8"/>
  <c r="C411" i="8"/>
  <c r="I528" i="8"/>
  <c r="D526" i="8"/>
  <c r="F528" i="8"/>
  <c r="C34" i="8"/>
  <c r="H34" i="8"/>
  <c r="H57" i="8"/>
  <c r="C55" i="8"/>
  <c r="F16" i="8"/>
  <c r="I16" i="8"/>
  <c r="D14" i="8"/>
  <c r="I36" i="8"/>
  <c r="D34" i="8"/>
  <c r="I34" i="8"/>
  <c r="F240" i="8"/>
  <c r="I240" i="8"/>
  <c r="D238" i="8"/>
  <c r="F11" i="5"/>
  <c r="G314" i="5"/>
  <c r="F316" i="5"/>
  <c r="H314" i="5"/>
  <c r="C312" i="5"/>
  <c r="H312" i="5" s="1"/>
  <c r="D334" i="5"/>
  <c r="I336" i="5"/>
  <c r="D312" i="5"/>
  <c r="F336" i="5"/>
  <c r="G334" i="5"/>
  <c r="C334" i="5"/>
  <c r="H336" i="5"/>
  <c r="D7" i="9"/>
  <c r="F11" i="9"/>
  <c r="G9" i="9"/>
  <c r="F9" i="9" s="1"/>
  <c r="C36" i="9"/>
  <c r="H38" i="9"/>
  <c r="I36" i="9"/>
  <c r="D34" i="9"/>
  <c r="F34" i="9" s="1"/>
  <c r="G34" i="9"/>
  <c r="F36" i="9"/>
  <c r="G72" i="8"/>
  <c r="G53" i="8"/>
  <c r="G173" i="8"/>
  <c r="F173" i="8"/>
  <c r="F175" i="8"/>
  <c r="G94" i="8"/>
  <c r="F96" i="8"/>
  <c r="I115" i="8"/>
  <c r="D113" i="8"/>
  <c r="I113" i="8"/>
  <c r="I57" i="8"/>
  <c r="D55" i="8"/>
  <c r="F214" i="8"/>
  <c r="G212" i="8"/>
  <c r="D304" i="8"/>
  <c r="I306" i="8"/>
  <c r="F306" i="8"/>
  <c r="H117" i="8"/>
  <c r="C115" i="8"/>
  <c r="I323" i="8"/>
  <c r="D321" i="8"/>
  <c r="I321" i="8"/>
  <c r="D74" i="8"/>
  <c r="I76" i="8"/>
  <c r="F282" i="8"/>
  <c r="G280" i="8"/>
  <c r="C255" i="8"/>
  <c r="H255" i="8"/>
  <c r="H257" i="8"/>
  <c r="H14" i="8"/>
  <c r="C12" i="8"/>
  <c r="I96" i="8"/>
  <c r="D94" i="8"/>
  <c r="F323" i="8"/>
  <c r="G321" i="8"/>
  <c r="I282" i="8"/>
  <c r="D280" i="8"/>
  <c r="D192" i="8"/>
  <c r="I192" i="8" s="1"/>
  <c r="D257" i="8"/>
  <c r="I259" i="8"/>
  <c r="F259" i="8"/>
  <c r="G36" i="8"/>
  <c r="F38" i="8"/>
  <c r="G234" i="8"/>
  <c r="H236" i="8"/>
  <c r="H304" i="8"/>
  <c r="C302" i="8"/>
  <c r="H216" i="8"/>
  <c r="C214" i="8"/>
  <c r="C96" i="8"/>
  <c r="H98" i="8"/>
  <c r="G113" i="8"/>
  <c r="F115" i="8"/>
  <c r="I139" i="8"/>
  <c r="D137" i="8"/>
  <c r="F139" i="8"/>
  <c r="C74" i="8"/>
  <c r="H76" i="8"/>
  <c r="I154" i="8"/>
  <c r="F154" i="8"/>
  <c r="H139" i="8"/>
  <c r="C137" i="8"/>
  <c r="C156" i="8"/>
  <c r="H158" i="8"/>
  <c r="D212" i="8"/>
  <c r="I15" i="6"/>
  <c r="D13" i="6"/>
  <c r="H520" i="6"/>
  <c r="C518" i="6"/>
  <c r="G31" i="6"/>
  <c r="G11" i="6"/>
  <c r="D472" i="6"/>
  <c r="F472" i="6"/>
  <c r="I474" i="6"/>
  <c r="F284" i="6"/>
  <c r="G282" i="6"/>
  <c r="F282" i="6"/>
  <c r="G538" i="6"/>
  <c r="F540" i="6"/>
  <c r="H175" i="6"/>
  <c r="C173" i="6"/>
  <c r="H173" i="6" s="1"/>
  <c r="D191" i="6"/>
  <c r="F191" i="6"/>
  <c r="G102" i="6"/>
  <c r="I286" i="6"/>
  <c r="E284" i="6"/>
  <c r="D33" i="6"/>
  <c r="I35" i="6"/>
  <c r="F193" i="6"/>
  <c r="I498" i="6"/>
  <c r="D496" i="6"/>
  <c r="F496" i="6"/>
  <c r="C540" i="6"/>
  <c r="H542" i="6"/>
  <c r="G77" i="6"/>
  <c r="D378" i="6"/>
  <c r="I380" i="6"/>
  <c r="G124" i="6"/>
  <c r="I451" i="6"/>
  <c r="D449" i="6"/>
  <c r="F449" i="6"/>
  <c r="H288" i="6"/>
  <c r="C286" i="6"/>
  <c r="F451" i="6"/>
  <c r="G447" i="6"/>
  <c r="I106" i="6"/>
  <c r="D104" i="6"/>
  <c r="I405" i="6"/>
  <c r="D403" i="6"/>
  <c r="D217" i="6"/>
  <c r="I219" i="6"/>
  <c r="F219" i="6"/>
  <c r="H242" i="6"/>
  <c r="C240" i="6"/>
  <c r="D173" i="6"/>
  <c r="F173" i="6"/>
  <c r="I175" i="6"/>
  <c r="G405" i="6"/>
  <c r="F405" i="6" s="1"/>
  <c r="F407" i="6"/>
  <c r="H13" i="6"/>
  <c r="C11" i="6"/>
  <c r="G470" i="6"/>
  <c r="F470" i="6" s="1"/>
  <c r="H81" i="6"/>
  <c r="C79" i="6"/>
  <c r="H474" i="6"/>
  <c r="C472" i="6"/>
  <c r="H472" i="6" s="1"/>
  <c r="H57" i="6"/>
  <c r="H128" i="6"/>
  <c r="C126" i="6"/>
  <c r="H126" i="6" s="1"/>
  <c r="D425" i="6"/>
  <c r="F425" i="6"/>
  <c r="I427" i="6"/>
  <c r="C195" i="6"/>
  <c r="H197" i="6"/>
  <c r="G336" i="6"/>
  <c r="F338" i="6"/>
  <c r="C494" i="6"/>
  <c r="H496" i="6"/>
  <c r="G171" i="6"/>
  <c r="C102" i="6"/>
  <c r="H104" i="6"/>
  <c r="F380" i="6"/>
  <c r="G378" i="6"/>
  <c r="I311" i="6"/>
  <c r="D309" i="6"/>
  <c r="I309" i="6" s="1"/>
  <c r="C149" i="6"/>
  <c r="H151" i="6"/>
  <c r="F15" i="6"/>
  <c r="G423" i="6"/>
  <c r="G213" i="6"/>
  <c r="H37" i="6"/>
  <c r="C35" i="6"/>
  <c r="G311" i="6"/>
  <c r="G309" i="6" s="1"/>
  <c r="F313" i="6"/>
  <c r="G516" i="6"/>
  <c r="G358" i="6"/>
  <c r="F360" i="6"/>
  <c r="I59" i="6"/>
  <c r="D57" i="6"/>
  <c r="D55" i="6" s="1"/>
  <c r="D126" i="6"/>
  <c r="F126" i="6"/>
  <c r="I128" i="6"/>
  <c r="G149" i="6"/>
  <c r="F175" i="6"/>
  <c r="D518" i="6"/>
  <c r="I520" i="6"/>
  <c r="G55" i="6"/>
  <c r="E195" i="6"/>
  <c r="I197" i="6"/>
  <c r="C447" i="6"/>
  <c r="H449" i="6"/>
  <c r="I153" i="6"/>
  <c r="D151" i="6"/>
  <c r="H427" i="6"/>
  <c r="C425" i="6"/>
  <c r="D79" i="6"/>
  <c r="I81" i="6"/>
  <c r="H215" i="6"/>
  <c r="C213" i="6"/>
  <c r="H213" i="6" s="1"/>
  <c r="D356" i="6"/>
  <c r="G494" i="6"/>
  <c r="C354" i="6"/>
  <c r="H354" i="6"/>
  <c r="H356" i="6"/>
  <c r="I332" i="6"/>
  <c r="I242" i="6"/>
  <c r="D240" i="6"/>
  <c r="D238" i="6" s="1"/>
  <c r="F242" i="6"/>
  <c r="I540" i="6"/>
  <c r="D538" i="6"/>
  <c r="C239" i="5"/>
  <c r="H241" i="5"/>
  <c r="H151" i="5"/>
  <c r="C149" i="5"/>
  <c r="F76" i="5"/>
  <c r="C193" i="5"/>
  <c r="H195" i="5"/>
  <c r="H309" i="5" s="1"/>
  <c r="I37" i="5"/>
  <c r="F37" i="5"/>
  <c r="H129" i="5"/>
  <c r="C127" i="5"/>
  <c r="D217" i="5"/>
  <c r="F217" i="5" s="1"/>
  <c r="I219" i="5"/>
  <c r="G215" i="5"/>
  <c r="H105" i="5"/>
  <c r="G120" i="5"/>
  <c r="F24" i="5"/>
  <c r="G9" i="5"/>
  <c r="I284" i="5"/>
  <c r="D282" i="5"/>
  <c r="I282" i="5"/>
  <c r="H219" i="5"/>
  <c r="C217" i="5"/>
  <c r="G129" i="5"/>
  <c r="F131" i="5"/>
  <c r="C286" i="5"/>
  <c r="H288" i="5"/>
  <c r="G193" i="5"/>
  <c r="I239" i="5"/>
  <c r="D237" i="5"/>
  <c r="F239" i="5"/>
  <c r="I153" i="5"/>
  <c r="D151" i="5"/>
  <c r="D264" i="5"/>
  <c r="F264" i="5"/>
  <c r="I266" i="5"/>
  <c r="I105" i="5"/>
  <c r="D90" i="5"/>
  <c r="I90" i="5"/>
  <c r="G262" i="5"/>
  <c r="D171" i="5"/>
  <c r="F171" i="5"/>
  <c r="I173" i="5"/>
  <c r="F105" i="5"/>
  <c r="D9" i="5"/>
  <c r="I9" i="5"/>
  <c r="G284" i="5"/>
  <c r="F284" i="5" s="1"/>
  <c r="F286" i="5"/>
  <c r="H175" i="5"/>
  <c r="C173" i="5"/>
  <c r="G169" i="5"/>
  <c r="F169" i="5" s="1"/>
  <c r="H266" i="5"/>
  <c r="C264" i="5"/>
  <c r="C9" i="5"/>
  <c r="H9" i="5"/>
  <c r="H11" i="5"/>
  <c r="I197" i="5"/>
  <c r="D195" i="5"/>
  <c r="I129" i="5"/>
  <c r="D127" i="5"/>
  <c r="G149" i="5"/>
  <c r="F149" i="5" s="1"/>
  <c r="I14" i="1"/>
  <c r="D12" i="1"/>
  <c r="F12" i="1"/>
  <c r="F597" i="1"/>
  <c r="H526" i="1"/>
  <c r="C524" i="1"/>
  <c r="H524" i="1"/>
  <c r="C12" i="1"/>
  <c r="H14" i="1"/>
  <c r="G833" i="1"/>
  <c r="F835" i="1"/>
  <c r="D833" i="1"/>
  <c r="D54" i="1"/>
  <c r="F101" i="1"/>
  <c r="I172" i="1"/>
  <c r="G10" i="1"/>
  <c r="F999" i="1"/>
  <c r="G997" i="1"/>
  <c r="F997" i="1"/>
  <c r="E54" i="1"/>
  <c r="I56" i="1"/>
  <c r="I964" i="1"/>
  <c r="F964" i="1"/>
  <c r="F896" i="1"/>
  <c r="D456" i="1"/>
  <c r="G930" i="1"/>
  <c r="I597" i="1"/>
  <c r="D878" i="1"/>
  <c r="F878" i="1" s="1"/>
  <c r="F880" i="1"/>
  <c r="E997" i="1"/>
  <c r="I997" i="1" s="1"/>
  <c r="I999" i="1"/>
  <c r="G524" i="1"/>
  <c r="F524" i="1"/>
  <c r="F526" i="1"/>
  <c r="H174" i="1"/>
  <c r="C456" i="1"/>
  <c r="H456" i="1"/>
  <c r="H458" i="1"/>
  <c r="F458" i="1"/>
  <c r="C309" i="6"/>
  <c r="H311" i="6"/>
  <c r="G236" i="6"/>
  <c r="D260" i="6"/>
  <c r="F260" i="6" s="1"/>
  <c r="I262" i="6"/>
  <c r="I194" i="8"/>
  <c r="G753" i="8"/>
  <c r="F753" i="8" s="1"/>
  <c r="I859" i="8"/>
  <c r="I857" i="8"/>
  <c r="I880" i="8"/>
  <c r="F859" i="8"/>
  <c r="H550" i="8"/>
  <c r="I733" i="8"/>
  <c r="F733" i="8"/>
  <c r="I370" i="8"/>
  <c r="I610" i="8"/>
  <c r="D608" i="8"/>
  <c r="F610" i="8"/>
  <c r="I755" i="8"/>
  <c r="F755" i="8"/>
  <c r="I831" i="8"/>
  <c r="I569" i="8"/>
  <c r="F569" i="8"/>
  <c r="G655" i="8"/>
  <c r="H632" i="8"/>
  <c r="C630" i="8"/>
  <c r="H630" i="8"/>
  <c r="D349" i="8"/>
  <c r="I351" i="8"/>
  <c r="D655" i="8"/>
  <c r="D653" i="8" s="1"/>
  <c r="I653" i="8" s="1"/>
  <c r="F657" i="8"/>
  <c r="H411" i="8"/>
  <c r="F370" i="8"/>
  <c r="G548" i="8"/>
  <c r="H755" i="8"/>
  <c r="C753" i="8"/>
  <c r="H753" i="8" s="1"/>
  <c r="I526" i="8"/>
  <c r="F526" i="8"/>
  <c r="I449" i="8"/>
  <c r="F449" i="8"/>
  <c r="C53" i="8"/>
  <c r="C32" i="8" s="1"/>
  <c r="H53" i="8"/>
  <c r="H55" i="8"/>
  <c r="F14" i="8"/>
  <c r="I14" i="8"/>
  <c r="D12" i="8"/>
  <c r="D10" i="8" s="1"/>
  <c r="F238" i="8"/>
  <c r="I238" i="8"/>
  <c r="D236" i="8"/>
  <c r="D120" i="5"/>
  <c r="I120" i="5" s="1"/>
  <c r="I334" i="5"/>
  <c r="F334" i="5"/>
  <c r="G357" i="5"/>
  <c r="I310" i="5"/>
  <c r="F314" i="5"/>
  <c r="G312" i="5"/>
  <c r="C310" i="5"/>
  <c r="H310" i="5" s="1"/>
  <c r="H334" i="5"/>
  <c r="D5" i="9"/>
  <c r="I34" i="9"/>
  <c r="D32" i="9"/>
  <c r="I32" i="9" s="1"/>
  <c r="G32" i="9"/>
  <c r="C34" i="9"/>
  <c r="H36" i="9"/>
  <c r="G7" i="9"/>
  <c r="F7" i="9" s="1"/>
  <c r="D255" i="8"/>
  <c r="I257" i="8"/>
  <c r="F257" i="8"/>
  <c r="H96" i="8"/>
  <c r="C94" i="8"/>
  <c r="H94" i="8" s="1"/>
  <c r="G92" i="8"/>
  <c r="F94" i="8"/>
  <c r="H214" i="8"/>
  <c r="C212" i="8"/>
  <c r="H212" i="8" s="1"/>
  <c r="F212" i="8"/>
  <c r="H302" i="8"/>
  <c r="C300" i="8"/>
  <c r="H300" i="8" s="1"/>
  <c r="I280" i="8"/>
  <c r="D278" i="8"/>
  <c r="D276" i="8" s="1"/>
  <c r="I276" i="8" s="1"/>
  <c r="F321" i="8"/>
  <c r="G300" i="8"/>
  <c r="D53" i="8"/>
  <c r="I53" i="8" s="1"/>
  <c r="I55" i="8"/>
  <c r="H74" i="8"/>
  <c r="C72" i="8"/>
  <c r="G34" i="8"/>
  <c r="F36" i="8"/>
  <c r="I74" i="8"/>
  <c r="D72" i="8"/>
  <c r="I72" i="8"/>
  <c r="D302" i="8"/>
  <c r="I304" i="8"/>
  <c r="F304" i="8"/>
  <c r="I137" i="8"/>
  <c r="D135" i="8"/>
  <c r="F137" i="8"/>
  <c r="G133" i="8"/>
  <c r="H12" i="8"/>
  <c r="C10" i="8"/>
  <c r="G278" i="8"/>
  <c r="F280" i="8"/>
  <c r="F74" i="8"/>
  <c r="C234" i="8"/>
  <c r="H234" i="8"/>
  <c r="I94" i="8"/>
  <c r="D92" i="8"/>
  <c r="I92" i="8" s="1"/>
  <c r="F55" i="8"/>
  <c r="H156" i="8"/>
  <c r="C154" i="8"/>
  <c r="H154" i="8" s="1"/>
  <c r="H137" i="8"/>
  <c r="C135" i="8"/>
  <c r="F113" i="8"/>
  <c r="H115" i="8"/>
  <c r="C113" i="8"/>
  <c r="H113" i="8" s="1"/>
  <c r="I57" i="6"/>
  <c r="C470" i="6"/>
  <c r="I13" i="6"/>
  <c r="D11" i="6"/>
  <c r="I11" i="6" s="1"/>
  <c r="F11" i="6"/>
  <c r="C492" i="6"/>
  <c r="H492" i="6" s="1"/>
  <c r="H494" i="6"/>
  <c r="D31" i="6"/>
  <c r="I33" i="6"/>
  <c r="G536" i="6"/>
  <c r="F538" i="6"/>
  <c r="I240" i="6"/>
  <c r="F240" i="6"/>
  <c r="G356" i="6"/>
  <c r="F358" i="6"/>
  <c r="C77" i="6"/>
  <c r="C75" i="6" s="1"/>
  <c r="H75" i="6" s="1"/>
  <c r="H79" i="6"/>
  <c r="E282" i="6"/>
  <c r="I284" i="6"/>
  <c r="E193" i="6"/>
  <c r="I193" i="6" s="1"/>
  <c r="I195" i="6"/>
  <c r="G53" i="6"/>
  <c r="D376" i="6"/>
  <c r="I376" i="6"/>
  <c r="I378" i="6"/>
  <c r="D516" i="6"/>
  <c r="F516" i="6" s="1"/>
  <c r="I518" i="6"/>
  <c r="G514" i="6"/>
  <c r="C147" i="6"/>
  <c r="H149" i="6"/>
  <c r="G334" i="6"/>
  <c r="F336" i="6"/>
  <c r="C423" i="6"/>
  <c r="H423" i="6" s="1"/>
  <c r="H425" i="6"/>
  <c r="F518" i="6"/>
  <c r="D307" i="6"/>
  <c r="D305" i="6" s="1"/>
  <c r="I305" i="6" s="1"/>
  <c r="D215" i="6"/>
  <c r="F215" i="6" s="1"/>
  <c r="I217" i="6"/>
  <c r="F217" i="6"/>
  <c r="G100" i="6"/>
  <c r="D77" i="6"/>
  <c r="D75" i="6" s="1"/>
  <c r="F77" i="6"/>
  <c r="I79" i="6"/>
  <c r="G147" i="6"/>
  <c r="H286" i="6"/>
  <c r="C284" i="6"/>
  <c r="C282" i="6" s="1"/>
  <c r="D149" i="6"/>
  <c r="F149" i="6"/>
  <c r="I151" i="6"/>
  <c r="F151" i="6"/>
  <c r="F311" i="6"/>
  <c r="F378" i="6"/>
  <c r="G376" i="6"/>
  <c r="F376" i="6" s="1"/>
  <c r="C9" i="6"/>
  <c r="H11" i="6"/>
  <c r="F79" i="6"/>
  <c r="F13" i="6"/>
  <c r="I538" i="6"/>
  <c r="D536" i="6"/>
  <c r="I536" i="6"/>
  <c r="C193" i="6"/>
  <c r="H195" i="6"/>
  <c r="D401" i="6"/>
  <c r="I403" i="6"/>
  <c r="G75" i="6"/>
  <c r="D470" i="6"/>
  <c r="I470" i="6" s="1"/>
  <c r="I472" i="6"/>
  <c r="H35" i="6"/>
  <c r="C33" i="6"/>
  <c r="C31" i="6" s="1"/>
  <c r="D423" i="6"/>
  <c r="I423" i="6"/>
  <c r="I425" i="6"/>
  <c r="D102" i="6"/>
  <c r="F102" i="6" s="1"/>
  <c r="I104" i="6"/>
  <c r="D447" i="6"/>
  <c r="I447" i="6" s="1"/>
  <c r="F447" i="6"/>
  <c r="I449" i="6"/>
  <c r="G9" i="6"/>
  <c r="F9" i="6" s="1"/>
  <c r="C238" i="6"/>
  <c r="H238" i="6" s="1"/>
  <c r="H240" i="6"/>
  <c r="G492" i="6"/>
  <c r="G468" i="6" s="1"/>
  <c r="D124" i="6"/>
  <c r="F124" i="6"/>
  <c r="I126" i="6"/>
  <c r="C124" i="6"/>
  <c r="H124" i="6" s="1"/>
  <c r="C538" i="6"/>
  <c r="H538" i="6" s="1"/>
  <c r="H540" i="6"/>
  <c r="C171" i="6"/>
  <c r="F31" i="6"/>
  <c r="C445" i="6"/>
  <c r="H445" i="6"/>
  <c r="H447" i="6"/>
  <c r="C100" i="6"/>
  <c r="C98" i="6" s="1"/>
  <c r="H98" i="6" s="1"/>
  <c r="H102" i="6"/>
  <c r="G403" i="6"/>
  <c r="F403" i="6" s="1"/>
  <c r="G445" i="6"/>
  <c r="G122" i="6"/>
  <c r="G98" i="6" s="1"/>
  <c r="D494" i="6"/>
  <c r="I494" i="6" s="1"/>
  <c r="I496" i="6"/>
  <c r="F33" i="6"/>
  <c r="D354" i="6"/>
  <c r="D330" i="6" s="1"/>
  <c r="C516" i="6"/>
  <c r="H518" i="6"/>
  <c r="G169" i="6"/>
  <c r="D171" i="6"/>
  <c r="F171" i="6" s="1"/>
  <c r="I173" i="6"/>
  <c r="I151" i="5"/>
  <c r="D149" i="5"/>
  <c r="D147" i="5" s="1"/>
  <c r="F9" i="5"/>
  <c r="C262" i="5"/>
  <c r="H264" i="5"/>
  <c r="I237" i="5"/>
  <c r="D235" i="5"/>
  <c r="I235" i="5" s="1"/>
  <c r="F237" i="5"/>
  <c r="D169" i="5"/>
  <c r="I169" i="5" s="1"/>
  <c r="I171" i="5"/>
  <c r="G191" i="5"/>
  <c r="C191" i="5"/>
  <c r="H191" i="5" s="1"/>
  <c r="H193" i="5"/>
  <c r="D193" i="5"/>
  <c r="D191" i="5" s="1"/>
  <c r="I195" i="5"/>
  <c r="I309" i="5" s="1"/>
  <c r="G260" i="5"/>
  <c r="F195" i="5"/>
  <c r="F309" i="5"/>
  <c r="C237" i="5"/>
  <c r="H239" i="5"/>
  <c r="G282" i="5"/>
  <c r="F282" i="5"/>
  <c r="F151" i="5"/>
  <c r="C284" i="5"/>
  <c r="H284" i="5" s="1"/>
  <c r="H286" i="5"/>
  <c r="G147" i="5"/>
  <c r="H173" i="5"/>
  <c r="C171" i="5"/>
  <c r="C169" i="5" s="1"/>
  <c r="F90" i="5"/>
  <c r="C147" i="5"/>
  <c r="H149" i="5"/>
  <c r="D125" i="5"/>
  <c r="I125" i="5" s="1"/>
  <c r="I127" i="5"/>
  <c r="G127" i="5"/>
  <c r="F129" i="5"/>
  <c r="H127" i="5"/>
  <c r="C125" i="5"/>
  <c r="G213" i="5"/>
  <c r="D262" i="5"/>
  <c r="D260" i="5" s="1"/>
  <c r="I264" i="5"/>
  <c r="C215" i="5"/>
  <c r="H217" i="5"/>
  <c r="D215" i="5"/>
  <c r="D213" i="5" s="1"/>
  <c r="I217" i="5"/>
  <c r="D10" i="1"/>
  <c r="F10" i="1" s="1"/>
  <c r="I12" i="1"/>
  <c r="F456" i="1"/>
  <c r="G8" i="1"/>
  <c r="I54" i="1"/>
  <c r="F833" i="1"/>
  <c r="C10" i="1"/>
  <c r="H12" i="1"/>
  <c r="C307" i="6"/>
  <c r="H309" i="6"/>
  <c r="F120" i="5"/>
  <c r="F536" i="6"/>
  <c r="I260" i="6"/>
  <c r="G901" i="8"/>
  <c r="C901" i="8"/>
  <c r="H901" i="8" s="1"/>
  <c r="D901" i="8"/>
  <c r="I901" i="8"/>
  <c r="G857" i="8"/>
  <c r="F857" i="8"/>
  <c r="I655" i="8"/>
  <c r="I349" i="8"/>
  <c r="G653" i="8"/>
  <c r="F653" i="8" s="1"/>
  <c r="F655" i="8"/>
  <c r="I608" i="8"/>
  <c r="F608" i="8"/>
  <c r="F92" i="8"/>
  <c r="F12" i="8"/>
  <c r="I12" i="8"/>
  <c r="I236" i="8"/>
  <c r="F236" i="8"/>
  <c r="F72" i="8"/>
  <c r="F312" i="5"/>
  <c r="G310" i="5"/>
  <c r="F310" i="5"/>
  <c r="D357" i="5"/>
  <c r="I357" i="5"/>
  <c r="G30" i="9"/>
  <c r="F32" i="9"/>
  <c r="D30" i="9"/>
  <c r="D56" i="9" s="1"/>
  <c r="G5" i="9"/>
  <c r="F5" i="9"/>
  <c r="C32" i="9"/>
  <c r="H34" i="9"/>
  <c r="H135" i="8"/>
  <c r="C133" i="8"/>
  <c r="H133" i="8" s="1"/>
  <c r="F278" i="8"/>
  <c r="G276" i="8"/>
  <c r="F276" i="8" s="1"/>
  <c r="H10" i="8"/>
  <c r="I302" i="8"/>
  <c r="D300" i="8"/>
  <c r="I300" i="8"/>
  <c r="F302" i="8"/>
  <c r="D32" i="8"/>
  <c r="I32" i="8" s="1"/>
  <c r="I278" i="8"/>
  <c r="I135" i="8"/>
  <c r="D133" i="8"/>
  <c r="I133" i="8" s="1"/>
  <c r="F135" i="8"/>
  <c r="F34" i="8"/>
  <c r="G32" i="8"/>
  <c r="F32" i="8" s="1"/>
  <c r="C92" i="8"/>
  <c r="H92" i="8"/>
  <c r="H72" i="8"/>
  <c r="I255" i="8"/>
  <c r="F255" i="8"/>
  <c r="D234" i="8"/>
  <c r="I234" i="8" s="1"/>
  <c r="H284" i="6"/>
  <c r="H147" i="6"/>
  <c r="H171" i="6"/>
  <c r="C169" i="6"/>
  <c r="H169" i="6" s="1"/>
  <c r="I215" i="6"/>
  <c r="D213" i="6"/>
  <c r="I213" i="6" s="1"/>
  <c r="I282" i="6"/>
  <c r="E236" i="6"/>
  <c r="I31" i="6"/>
  <c r="C536" i="6"/>
  <c r="H536" i="6"/>
  <c r="G145" i="6"/>
  <c r="D492" i="6"/>
  <c r="D468" i="6" s="1"/>
  <c r="I468" i="6" s="1"/>
  <c r="I492" i="6"/>
  <c r="I149" i="6"/>
  <c r="D147" i="6"/>
  <c r="F147" i="6"/>
  <c r="I171" i="6"/>
  <c r="G7" i="6"/>
  <c r="H9" i="6"/>
  <c r="D514" i="6"/>
  <c r="I514" i="6"/>
  <c r="H77" i="6"/>
  <c r="C122" i="6"/>
  <c r="H122" i="6"/>
  <c r="I77" i="6"/>
  <c r="D9" i="6"/>
  <c r="I9" i="6" s="1"/>
  <c r="H516" i="6"/>
  <c r="C514" i="6"/>
  <c r="H514" i="6"/>
  <c r="F423" i="6"/>
  <c r="F356" i="6"/>
  <c r="G354" i="6"/>
  <c r="F354" i="6"/>
  <c r="I401" i="6"/>
  <c r="I307" i="6"/>
  <c r="H100" i="6"/>
  <c r="D122" i="6"/>
  <c r="I122" i="6" s="1"/>
  <c r="I124" i="6"/>
  <c r="I102" i="6"/>
  <c r="D100" i="6"/>
  <c r="F100" i="6" s="1"/>
  <c r="H193" i="6"/>
  <c r="C191" i="6"/>
  <c r="H191" i="6"/>
  <c r="D445" i="6"/>
  <c r="D399" i="6" s="1"/>
  <c r="I399" i="6" s="1"/>
  <c r="I445" i="6"/>
  <c r="F494" i="6"/>
  <c r="H470" i="6"/>
  <c r="H33" i="6"/>
  <c r="F334" i="6"/>
  <c r="G332" i="6"/>
  <c r="E191" i="6"/>
  <c r="I191" i="6" s="1"/>
  <c r="H125" i="5"/>
  <c r="H262" i="5"/>
  <c r="C260" i="5"/>
  <c r="C258" i="5" s="1"/>
  <c r="H258" i="5" s="1"/>
  <c r="H147" i="5"/>
  <c r="G258" i="5"/>
  <c r="G306" i="5"/>
  <c r="I193" i="5"/>
  <c r="C282" i="5"/>
  <c r="H282" i="5"/>
  <c r="I215" i="5"/>
  <c r="H237" i="5"/>
  <c r="C235" i="5"/>
  <c r="H235" i="5"/>
  <c r="F127" i="5"/>
  <c r="G125" i="5"/>
  <c r="F125" i="5" s="1"/>
  <c r="H215" i="5"/>
  <c r="C213" i="5"/>
  <c r="H213" i="5" s="1"/>
  <c r="I149" i="5"/>
  <c r="I262" i="5"/>
  <c r="F215" i="5"/>
  <c r="H171" i="5"/>
  <c r="F262" i="5"/>
  <c r="F235" i="5"/>
  <c r="I10" i="1"/>
  <c r="D8" i="1"/>
  <c r="I8" i="1" s="1"/>
  <c r="H10" i="1"/>
  <c r="C8" i="1"/>
  <c r="H8" i="1"/>
  <c r="C305" i="6"/>
  <c r="H305" i="6" s="1"/>
  <c r="H307" i="6"/>
  <c r="F901" i="8"/>
  <c r="F300" i="8"/>
  <c r="F357" i="5"/>
  <c r="C357" i="5"/>
  <c r="H357" i="5" s="1"/>
  <c r="H32" i="9"/>
  <c r="C30" i="9"/>
  <c r="H30" i="9" s="1"/>
  <c r="I30" i="9"/>
  <c r="G56" i="9"/>
  <c r="F30" i="9"/>
  <c r="G343" i="8"/>
  <c r="F133" i="8"/>
  <c r="F332" i="6"/>
  <c r="G330" i="6"/>
  <c r="F492" i="6"/>
  <c r="F514" i="6"/>
  <c r="C468" i="6"/>
  <c r="H468" i="6" s="1"/>
  <c r="F445" i="6"/>
  <c r="D98" i="6"/>
  <c r="I98" i="6" s="1"/>
  <c r="I147" i="6"/>
  <c r="G123" i="5"/>
  <c r="H260" i="5"/>
  <c r="I213" i="5" l="1"/>
  <c r="F213" i="5"/>
  <c r="F98" i="6"/>
  <c r="F468" i="6"/>
  <c r="H31" i="6"/>
  <c r="F75" i="6"/>
  <c r="I75" i="6"/>
  <c r="G307" i="6"/>
  <c r="F309" i="6"/>
  <c r="H733" i="8"/>
  <c r="C655" i="8"/>
  <c r="H403" i="6"/>
  <c r="C401" i="6"/>
  <c r="E214" i="8"/>
  <c r="I216" i="8"/>
  <c r="D8" i="8"/>
  <c r="F10" i="8"/>
  <c r="I10" i="8"/>
  <c r="C280" i="8"/>
  <c r="H282" i="8"/>
  <c r="H380" i="6"/>
  <c r="C378" i="6"/>
  <c r="I56" i="9"/>
  <c r="F56" i="9"/>
  <c r="D258" i="5"/>
  <c r="I260" i="5"/>
  <c r="H32" i="8"/>
  <c r="C8" i="8"/>
  <c r="H8" i="8" s="1"/>
  <c r="F238" i="6"/>
  <c r="I238" i="6"/>
  <c r="D236" i="6"/>
  <c r="F55" i="6"/>
  <c r="I55" i="6"/>
  <c r="D53" i="6"/>
  <c r="E9" i="9"/>
  <c r="I11" i="9"/>
  <c r="I191" i="5"/>
  <c r="F191" i="5"/>
  <c r="F147" i="5"/>
  <c r="I147" i="5"/>
  <c r="F330" i="6"/>
  <c r="C306" i="5"/>
  <c r="H306" i="5" s="1"/>
  <c r="H169" i="5"/>
  <c r="C123" i="5"/>
  <c r="H123" i="5" s="1"/>
  <c r="F260" i="5"/>
  <c r="C236" i="6"/>
  <c r="H236" i="6" s="1"/>
  <c r="H282" i="6"/>
  <c r="H55" i="6"/>
  <c r="C53" i="6"/>
  <c r="H53" i="6" s="1"/>
  <c r="D630" i="8"/>
  <c r="F632" i="8"/>
  <c r="I632" i="8"/>
  <c r="H334" i="6"/>
  <c r="C332" i="6"/>
  <c r="C145" i="6"/>
  <c r="H145" i="6" s="1"/>
  <c r="F53" i="8"/>
  <c r="I820" i="1"/>
  <c r="F820" i="1"/>
  <c r="F20" i="1"/>
  <c r="I20" i="1"/>
  <c r="H17" i="9"/>
  <c r="C15" i="9"/>
  <c r="H662" i="1"/>
  <c r="C660" i="1"/>
  <c r="L878" i="1"/>
  <c r="H886" i="1"/>
  <c r="C884" i="1"/>
  <c r="D743" i="1"/>
  <c r="L704" i="1"/>
  <c r="I708" i="1"/>
  <c r="D706" i="1"/>
  <c r="K579" i="1"/>
  <c r="E145" i="6"/>
  <c r="D7" i="6"/>
  <c r="I7" i="6" s="1"/>
  <c r="F234" i="8"/>
  <c r="D343" i="8"/>
  <c r="G8" i="8"/>
  <c r="F8" i="8" s="1"/>
  <c r="G401" i="6"/>
  <c r="C865" i="8"/>
  <c r="H867" i="8"/>
  <c r="H94" i="5"/>
  <c r="C92" i="5"/>
  <c r="K769" i="1"/>
  <c r="F984" i="1"/>
  <c r="G982" i="1"/>
  <c r="F358" i="1"/>
  <c r="I358" i="1"/>
  <c r="I235" i="1"/>
  <c r="C1003" i="1"/>
  <c r="H1005" i="1"/>
  <c r="J878" i="1"/>
  <c r="L835" i="1"/>
  <c r="L833" i="1" s="1"/>
  <c r="E835" i="1"/>
  <c r="I822" i="1"/>
  <c r="F822" i="1"/>
  <c r="C810" i="1"/>
  <c r="H812" i="1"/>
  <c r="G691" i="1"/>
  <c r="F693" i="1"/>
  <c r="E509" i="1"/>
  <c r="I509" i="1" s="1"/>
  <c r="I511" i="1"/>
  <c r="G323" i="1"/>
  <c r="F335" i="1"/>
  <c r="G271" i="1"/>
  <c r="H223" i="1"/>
  <c r="C221" i="1"/>
  <c r="J123" i="5"/>
  <c r="F8" i="1"/>
  <c r="I100" i="6"/>
  <c r="C56" i="9"/>
  <c r="H56" i="9" s="1"/>
  <c r="F213" i="6"/>
  <c r="F122" i="6"/>
  <c r="D123" i="5"/>
  <c r="F193" i="5"/>
  <c r="I516" i="6"/>
  <c r="D169" i="6"/>
  <c r="F57" i="6"/>
  <c r="F192" i="8"/>
  <c r="C409" i="8"/>
  <c r="H409" i="8" s="1"/>
  <c r="F714" i="8"/>
  <c r="I546" i="6"/>
  <c r="F546" i="6"/>
  <c r="I409" i="1"/>
  <c r="D407" i="1"/>
  <c r="C915" i="1"/>
  <c r="H917" i="1"/>
  <c r="C689" i="1"/>
  <c r="H691" i="1"/>
  <c r="H934" i="1"/>
  <c r="I986" i="1"/>
  <c r="D984" i="1"/>
  <c r="E932" i="1"/>
  <c r="E930" i="1" s="1"/>
  <c r="K835" i="1"/>
  <c r="K833" i="1" s="1"/>
  <c r="K808" i="1"/>
  <c r="K741" i="1" s="1"/>
  <c r="K739" i="1" s="1"/>
  <c r="I812" i="1"/>
  <c r="E810" i="1"/>
  <c r="G745" i="1"/>
  <c r="F747" i="1"/>
  <c r="E583" i="1"/>
  <c r="E581" i="1" s="1"/>
  <c r="E579" i="1" s="1"/>
  <c r="I585" i="1"/>
  <c r="L526" i="1"/>
  <c r="L524" i="1" s="1"/>
  <c r="F350" i="1"/>
  <c r="D348" i="1"/>
  <c r="L176" i="1"/>
  <c r="L174" i="1" s="1"/>
  <c r="L172" i="1" s="1"/>
  <c r="I76" i="4"/>
  <c r="E421" i="1"/>
  <c r="E419" i="1" s="1"/>
  <c r="E296" i="1" s="1"/>
  <c r="I433" i="1"/>
  <c r="C771" i="1"/>
  <c r="H773" i="1"/>
  <c r="H237" i="1"/>
  <c r="C235" i="1"/>
  <c r="I583" i="1"/>
  <c r="F986" i="1"/>
  <c r="K962" i="1"/>
  <c r="J962" i="1"/>
  <c r="E962" i="1"/>
  <c r="D936" i="1"/>
  <c r="F938" i="1"/>
  <c r="I938" i="1"/>
  <c r="J835" i="1"/>
  <c r="J833" i="1" s="1"/>
  <c r="F773" i="1"/>
  <c r="D771" i="1"/>
  <c r="J741" i="1"/>
  <c r="J739" i="1" s="1"/>
  <c r="E745" i="1"/>
  <c r="E743" i="1" s="1"/>
  <c r="I747" i="1"/>
  <c r="K526" i="1"/>
  <c r="K524" i="1" s="1"/>
  <c r="L346" i="1"/>
  <c r="H304" i="1"/>
  <c r="C302" i="1"/>
  <c r="K172" i="1"/>
  <c r="J58" i="1"/>
  <c r="J56" i="1" s="1"/>
  <c r="J54" i="1" s="1"/>
  <c r="C423" i="1"/>
  <c r="H425" i="1"/>
  <c r="F940" i="1"/>
  <c r="E791" i="1"/>
  <c r="C854" i="1"/>
  <c r="I951" i="1"/>
  <c r="H869" i="1"/>
  <c r="I940" i="1"/>
  <c r="F285" i="1"/>
  <c r="H306" i="1"/>
  <c r="E458" i="1"/>
  <c r="H637" i="1"/>
  <c r="H650" i="1"/>
  <c r="H843" i="1"/>
  <c r="E554" i="1"/>
  <c r="E526" i="1" s="1"/>
  <c r="E473" i="1"/>
  <c r="I473" i="1" s="1"/>
  <c r="L379" i="1"/>
  <c r="J176" i="1"/>
  <c r="J174" i="1" s="1"/>
  <c r="I26" i="1"/>
  <c r="H427" i="1"/>
  <c r="F560" i="1"/>
  <c r="F988" i="1"/>
  <c r="F728" i="1"/>
  <c r="F664" i="1"/>
  <c r="I91" i="1"/>
  <c r="F223" i="1"/>
  <c r="F921" i="1"/>
  <c r="E902" i="1"/>
  <c r="I617" i="1"/>
  <c r="I149" i="1"/>
  <c r="F149" i="1"/>
  <c r="D423" i="1"/>
  <c r="C712" i="1"/>
  <c r="F302" i="1"/>
  <c r="D581" i="1"/>
  <c r="F241" i="1"/>
  <c r="I560" i="1"/>
  <c r="F749" i="1"/>
  <c r="I587" i="1"/>
  <c r="C617" i="1"/>
  <c r="C951" i="1"/>
  <c r="C91" i="1"/>
  <c r="G76" i="4"/>
  <c r="H225" i="1"/>
  <c r="H583" i="1"/>
  <c r="H678" i="1"/>
  <c r="I252" i="1"/>
  <c r="C273" i="1"/>
  <c r="F532" i="1"/>
  <c r="H385" i="1"/>
  <c r="F775" i="1"/>
  <c r="I425" i="1"/>
  <c r="I127" i="1"/>
  <c r="H814" i="1"/>
  <c r="H1007" i="1"/>
  <c r="I129" i="1"/>
  <c r="I352" i="1"/>
  <c r="I749" i="1"/>
  <c r="F666" i="1"/>
  <c r="F779" i="1"/>
  <c r="J248" i="1"/>
  <c r="J233" i="1" s="1"/>
  <c r="K77" i="1"/>
  <c r="K60" i="1" s="1"/>
  <c r="K58" i="1" s="1"/>
  <c r="K56" i="1" s="1"/>
  <c r="K54" i="1" s="1"/>
  <c r="G157" i="1"/>
  <c r="F68" i="1"/>
  <c r="I22" i="1"/>
  <c r="I366" i="6"/>
  <c r="E364" i="6"/>
  <c r="F55" i="4"/>
  <c r="J55" i="4"/>
  <c r="J58" i="4"/>
  <c r="J76" i="4" s="1"/>
  <c r="I322" i="5"/>
  <c r="E320" i="5"/>
  <c r="G417" i="8"/>
  <c r="F419" i="8"/>
  <c r="I476" i="8"/>
  <c r="F476" i="8"/>
  <c r="D474" i="8"/>
  <c r="K349" i="8"/>
  <c r="K347" i="8" s="1"/>
  <c r="C393" i="8"/>
  <c r="H395" i="8"/>
  <c r="F397" i="8"/>
  <c r="G395" i="8"/>
  <c r="J409" i="8"/>
  <c r="E594" i="8"/>
  <c r="I596" i="8"/>
  <c r="I419" i="8"/>
  <c r="D417" i="8"/>
  <c r="H575" i="8"/>
  <c r="C573" i="8"/>
  <c r="G357" i="8"/>
  <c r="F359" i="8"/>
  <c r="E409" i="8"/>
  <c r="L409" i="8"/>
  <c r="I495" i="8"/>
  <c r="F495" i="8"/>
  <c r="D493" i="8"/>
  <c r="I554" i="8"/>
  <c r="D552" i="8"/>
  <c r="I31" i="4"/>
  <c r="C52" i="4"/>
  <c r="H24" i="4"/>
  <c r="C58" i="4"/>
  <c r="E592" i="8" l="1"/>
  <c r="I594" i="8"/>
  <c r="C949" i="1"/>
  <c r="H951" i="1"/>
  <c r="C710" i="1"/>
  <c r="H712" i="1"/>
  <c r="C852" i="1"/>
  <c r="H854" i="1"/>
  <c r="H423" i="1"/>
  <c r="C421" i="1"/>
  <c r="H689" i="1"/>
  <c r="C674" i="1"/>
  <c r="H674" i="1" s="1"/>
  <c r="H810" i="1"/>
  <c r="C808" i="1"/>
  <c r="H808" i="1" s="1"/>
  <c r="I745" i="1"/>
  <c r="E7" i="9"/>
  <c r="I9" i="9"/>
  <c r="I236" i="6"/>
  <c r="F236" i="6"/>
  <c r="F343" i="8"/>
  <c r="H280" i="8"/>
  <c r="C278" i="8"/>
  <c r="E212" i="8"/>
  <c r="I214" i="8"/>
  <c r="C653" i="8"/>
  <c r="H653" i="8" s="1"/>
  <c r="H655" i="8"/>
  <c r="G305" i="6"/>
  <c r="F307" i="6"/>
  <c r="D491" i="8"/>
  <c r="I493" i="8"/>
  <c r="F493" i="8"/>
  <c r="D472" i="8"/>
  <c r="F474" i="8"/>
  <c r="I474" i="8"/>
  <c r="F417" i="8"/>
  <c r="G415" i="8"/>
  <c r="D415" i="8"/>
  <c r="I417" i="8"/>
  <c r="J853" i="8"/>
  <c r="J347" i="8"/>
  <c r="H393" i="8"/>
  <c r="C391" i="8"/>
  <c r="E318" i="5"/>
  <c r="I320" i="5"/>
  <c r="H273" i="1"/>
  <c r="C271" i="1"/>
  <c r="H271" i="1" s="1"/>
  <c r="H617" i="1"/>
  <c r="C615" i="1"/>
  <c r="D421" i="1"/>
  <c r="F423" i="1"/>
  <c r="I423" i="1"/>
  <c r="E900" i="1"/>
  <c r="I902" i="1"/>
  <c r="E789" i="1"/>
  <c r="I791" i="1"/>
  <c r="L298" i="1"/>
  <c r="L296" i="1" s="1"/>
  <c r="I936" i="1"/>
  <c r="D934" i="1"/>
  <c r="F936" i="1"/>
  <c r="G743" i="1"/>
  <c r="F745" i="1"/>
  <c r="C219" i="1"/>
  <c r="H221" i="1"/>
  <c r="F323" i="1"/>
  <c r="G298" i="1"/>
  <c r="G689" i="1"/>
  <c r="F691" i="1"/>
  <c r="H865" i="8"/>
  <c r="C863" i="8"/>
  <c r="I706" i="1"/>
  <c r="F706" i="1"/>
  <c r="D704" i="1"/>
  <c r="I743" i="1"/>
  <c r="C658" i="1"/>
  <c r="H658" i="1" s="1"/>
  <c r="H660" i="1"/>
  <c r="H332" i="6"/>
  <c r="C330" i="6"/>
  <c r="H330" i="6" s="1"/>
  <c r="I630" i="8"/>
  <c r="F630" i="8"/>
  <c r="F53" i="6"/>
  <c r="I53" i="6"/>
  <c r="C376" i="6"/>
  <c r="H376" i="6" s="1"/>
  <c r="H378" i="6"/>
  <c r="I554" i="1"/>
  <c r="E362" i="6"/>
  <c r="I364" i="6"/>
  <c r="I581" i="1"/>
  <c r="D579" i="1"/>
  <c r="I579" i="1" s="1"/>
  <c r="F581" i="1"/>
  <c r="E456" i="1"/>
  <c r="I456" i="1" s="1"/>
  <c r="I458" i="1"/>
  <c r="H771" i="1"/>
  <c r="C769" i="1"/>
  <c r="L52" i="1"/>
  <c r="L50" i="1" s="1"/>
  <c r="L1019" i="1" s="1"/>
  <c r="E808" i="1"/>
  <c r="I808" i="1" s="1"/>
  <c r="I810" i="1"/>
  <c r="H915" i="1"/>
  <c r="C896" i="1"/>
  <c r="H896" i="1" s="1"/>
  <c r="F123" i="5"/>
  <c r="I123" i="5"/>
  <c r="H92" i="5"/>
  <c r="C90" i="5"/>
  <c r="G399" i="6"/>
  <c r="F399" i="6" s="1"/>
  <c r="F401" i="6"/>
  <c r="C882" i="1"/>
  <c r="H884" i="1"/>
  <c r="I258" i="5"/>
  <c r="F258" i="5"/>
  <c r="H401" i="6"/>
  <c r="C399" i="6"/>
  <c r="H399" i="6" s="1"/>
  <c r="C7" i="6"/>
  <c r="H7" i="6" s="1"/>
  <c r="D550" i="8"/>
  <c r="I552" i="8"/>
  <c r="F552" i="8"/>
  <c r="G355" i="8"/>
  <c r="F357" i="8"/>
  <c r="F395" i="8"/>
  <c r="G393" i="8"/>
  <c r="F157" i="1"/>
  <c r="G155" i="1"/>
  <c r="E524" i="1"/>
  <c r="I524" i="1" s="1"/>
  <c r="I526" i="1"/>
  <c r="L853" i="8"/>
  <c r="L347" i="8"/>
  <c r="H573" i="8"/>
  <c r="C571" i="8"/>
  <c r="K52" i="1"/>
  <c r="K50" i="1" s="1"/>
  <c r="K1019" i="1" s="1"/>
  <c r="C89" i="1"/>
  <c r="H91" i="1"/>
  <c r="J172" i="1"/>
  <c r="J52" i="1" s="1"/>
  <c r="J50" i="1" s="1"/>
  <c r="J1019" i="1" s="1"/>
  <c r="H302" i="1"/>
  <c r="C300" i="1"/>
  <c r="D769" i="1"/>
  <c r="D741" i="1" s="1"/>
  <c r="I771" i="1"/>
  <c r="C233" i="1"/>
  <c r="H233" i="1" s="1"/>
  <c r="H235" i="1"/>
  <c r="F348" i="1"/>
  <c r="I348" i="1"/>
  <c r="D346" i="1"/>
  <c r="D982" i="1"/>
  <c r="I984" i="1"/>
  <c r="F407" i="1"/>
  <c r="D405" i="1"/>
  <c r="I407" i="1"/>
  <c r="I169" i="6"/>
  <c r="F169" i="6"/>
  <c r="D145" i="6"/>
  <c r="D560" i="6" s="1"/>
  <c r="G233" i="1"/>
  <c r="F271" i="1"/>
  <c r="E833" i="1"/>
  <c r="I833" i="1" s="1"/>
  <c r="I835" i="1"/>
  <c r="H1003" i="1"/>
  <c r="C1001" i="1"/>
  <c r="F982" i="1"/>
  <c r="G980" i="1"/>
  <c r="H15" i="9"/>
  <c r="C13" i="9"/>
  <c r="F771" i="1"/>
  <c r="F7" i="6"/>
  <c r="D306" i="5"/>
  <c r="C76" i="4"/>
  <c r="H58" i="4"/>
  <c r="D739" i="1" l="1"/>
  <c r="C11" i="9"/>
  <c r="H13" i="9"/>
  <c r="H571" i="8"/>
  <c r="C569" i="8"/>
  <c r="G391" i="8"/>
  <c r="F393" i="8"/>
  <c r="F689" i="1"/>
  <c r="G674" i="1"/>
  <c r="C217" i="1"/>
  <c r="H219" i="1"/>
  <c r="D932" i="1"/>
  <c r="I934" i="1"/>
  <c r="F934" i="1"/>
  <c r="E898" i="1"/>
  <c r="I900" i="1"/>
  <c r="C613" i="1"/>
  <c r="H615" i="1"/>
  <c r="F415" i="8"/>
  <c r="G413" i="8"/>
  <c r="F472" i="8"/>
  <c r="I472" i="8"/>
  <c r="D470" i="8"/>
  <c r="E5" i="9"/>
  <c r="I5" i="9" s="1"/>
  <c r="I7" i="9"/>
  <c r="H710" i="1"/>
  <c r="C708" i="1"/>
  <c r="E590" i="8"/>
  <c r="I592" i="8"/>
  <c r="H863" i="8"/>
  <c r="C861" i="8"/>
  <c r="G296" i="1"/>
  <c r="E316" i="5"/>
  <c r="I318" i="5"/>
  <c r="F305" i="6"/>
  <c r="G560" i="6"/>
  <c r="F560" i="6" s="1"/>
  <c r="E8" i="8"/>
  <c r="I8" i="8" s="1"/>
  <c r="E343" i="8"/>
  <c r="I343" i="8" s="1"/>
  <c r="I212" i="8"/>
  <c r="F306" i="5"/>
  <c r="I306" i="5"/>
  <c r="C999" i="1"/>
  <c r="H1001" i="1"/>
  <c r="F769" i="1"/>
  <c r="H90" i="5"/>
  <c r="C120" i="5"/>
  <c r="H120" i="5" s="1"/>
  <c r="F233" i="1"/>
  <c r="G172" i="1"/>
  <c r="F172" i="1" s="1"/>
  <c r="D980" i="1"/>
  <c r="I982" i="1"/>
  <c r="H300" i="1"/>
  <c r="C298" i="1"/>
  <c r="H89" i="1"/>
  <c r="C58" i="1"/>
  <c r="F155" i="1"/>
  <c r="G139" i="1"/>
  <c r="I550" i="8"/>
  <c r="D548" i="8"/>
  <c r="F550" i="8"/>
  <c r="H882" i="1"/>
  <c r="C880" i="1"/>
  <c r="C741" i="1"/>
  <c r="H769" i="1"/>
  <c r="E360" i="6"/>
  <c r="I362" i="6"/>
  <c r="F704" i="1"/>
  <c r="I704" i="1"/>
  <c r="F743" i="1"/>
  <c r="G741" i="1"/>
  <c r="I789" i="1"/>
  <c r="E769" i="1"/>
  <c r="E741" i="1" s="1"/>
  <c r="E739" i="1" s="1"/>
  <c r="C389" i="8"/>
  <c r="H391" i="8"/>
  <c r="C276" i="8"/>
  <c r="H278" i="8"/>
  <c r="C850" i="1"/>
  <c r="H852" i="1"/>
  <c r="H949" i="1"/>
  <c r="C947" i="1"/>
  <c r="F980" i="1"/>
  <c r="G962" i="1"/>
  <c r="I145" i="6"/>
  <c r="F145" i="6"/>
  <c r="D403" i="1"/>
  <c r="I405" i="1"/>
  <c r="F405" i="1"/>
  <c r="I346" i="1"/>
  <c r="F346" i="1"/>
  <c r="D298" i="1"/>
  <c r="F298" i="1" s="1"/>
  <c r="F355" i="8"/>
  <c r="G353" i="8"/>
  <c r="C560" i="6"/>
  <c r="H560" i="6" s="1"/>
  <c r="D419" i="1"/>
  <c r="F421" i="1"/>
  <c r="I421" i="1"/>
  <c r="I415" i="8"/>
  <c r="D413" i="8"/>
  <c r="D489" i="8"/>
  <c r="F491" i="8"/>
  <c r="I491" i="8"/>
  <c r="H421" i="1"/>
  <c r="C419" i="1"/>
  <c r="H419" i="1" s="1"/>
  <c r="I403" i="1" l="1"/>
  <c r="F403" i="1"/>
  <c r="H850" i="1"/>
  <c r="C835" i="1"/>
  <c r="H389" i="8"/>
  <c r="C349" i="8"/>
  <c r="E358" i="6"/>
  <c r="I360" i="6"/>
  <c r="F139" i="1"/>
  <c r="G137" i="1"/>
  <c r="H298" i="1"/>
  <c r="C296" i="1"/>
  <c r="H296" i="1" s="1"/>
  <c r="I769" i="1"/>
  <c r="E314" i="5"/>
  <c r="I316" i="5"/>
  <c r="C172" i="1"/>
  <c r="H172" i="1" s="1"/>
  <c r="H217" i="1"/>
  <c r="F391" i="8"/>
  <c r="G389" i="8"/>
  <c r="C9" i="9"/>
  <c r="H11" i="9"/>
  <c r="H947" i="1"/>
  <c r="C932" i="1"/>
  <c r="H613" i="1"/>
  <c r="C579" i="1"/>
  <c r="H579" i="1" s="1"/>
  <c r="F674" i="1"/>
  <c r="G579" i="1"/>
  <c r="F579" i="1" s="1"/>
  <c r="H569" i="8"/>
  <c r="C548" i="8"/>
  <c r="H548" i="8" s="1"/>
  <c r="I739" i="1"/>
  <c r="D487" i="8"/>
  <c r="F489" i="8"/>
  <c r="I489" i="8"/>
  <c r="H276" i="8"/>
  <c r="C343" i="8"/>
  <c r="H343" i="8" s="1"/>
  <c r="H741" i="1"/>
  <c r="C739" i="1"/>
  <c r="H739" i="1" s="1"/>
  <c r="F548" i="8"/>
  <c r="H58" i="1"/>
  <c r="C56" i="1"/>
  <c r="E588" i="8"/>
  <c r="I590" i="8"/>
  <c r="G411" i="8"/>
  <c r="F413" i="8"/>
  <c r="F932" i="1"/>
  <c r="I932" i="1"/>
  <c r="D930" i="1"/>
  <c r="I741" i="1"/>
  <c r="F353" i="8"/>
  <c r="G351" i="8"/>
  <c r="D411" i="8"/>
  <c r="I413" i="8"/>
  <c r="I419" i="1"/>
  <c r="F419" i="1"/>
  <c r="I298" i="1"/>
  <c r="D296" i="1"/>
  <c r="F962" i="1"/>
  <c r="G739" i="1"/>
  <c r="F739" i="1" s="1"/>
  <c r="F741" i="1"/>
  <c r="H880" i="1"/>
  <c r="C878" i="1"/>
  <c r="H878" i="1" s="1"/>
  <c r="I980" i="1"/>
  <c r="D962" i="1"/>
  <c r="I962" i="1" s="1"/>
  <c r="C997" i="1"/>
  <c r="H997" i="1" s="1"/>
  <c r="H999" i="1"/>
  <c r="C859" i="8"/>
  <c r="H861" i="8"/>
  <c r="C706" i="1"/>
  <c r="H708" i="1"/>
  <c r="I470" i="8"/>
  <c r="F470" i="8"/>
  <c r="D468" i="8"/>
  <c r="E896" i="1"/>
  <c r="I898" i="1"/>
  <c r="I588" i="8" l="1"/>
  <c r="E548" i="8"/>
  <c r="I487" i="8"/>
  <c r="F487" i="8"/>
  <c r="H932" i="1"/>
  <c r="C930" i="1"/>
  <c r="H930" i="1" s="1"/>
  <c r="F389" i="8"/>
  <c r="E356" i="6"/>
  <c r="I358" i="6"/>
  <c r="C833" i="1"/>
  <c r="H833" i="1" s="1"/>
  <c r="H835" i="1"/>
  <c r="E878" i="1"/>
  <c r="I896" i="1"/>
  <c r="I468" i="8"/>
  <c r="F468" i="8"/>
  <c r="I296" i="1"/>
  <c r="D52" i="1"/>
  <c r="F296" i="1"/>
  <c r="E312" i="5"/>
  <c r="I314" i="5"/>
  <c r="F137" i="1"/>
  <c r="G54" i="1"/>
  <c r="C853" i="8"/>
  <c r="H853" i="8" s="1"/>
  <c r="H706" i="1"/>
  <c r="C704" i="1"/>
  <c r="H704" i="1" s="1"/>
  <c r="F930" i="1"/>
  <c r="I930" i="1"/>
  <c r="F411" i="8"/>
  <c r="G409" i="8"/>
  <c r="F409" i="8" s="1"/>
  <c r="C347" i="8"/>
  <c r="H347" i="8" s="1"/>
  <c r="H349" i="8"/>
  <c r="D409" i="8"/>
  <c r="I411" i="8"/>
  <c r="H56" i="1"/>
  <c r="C54" i="1"/>
  <c r="H859" i="8"/>
  <c r="C857" i="8"/>
  <c r="H857" i="8" s="1"/>
  <c r="F351" i="8"/>
  <c r="G349" i="8"/>
  <c r="H9" i="9"/>
  <c r="C7" i="9"/>
  <c r="E310" i="5" l="1"/>
  <c r="I312" i="5"/>
  <c r="G347" i="8"/>
  <c r="F349" i="8"/>
  <c r="G52" i="1"/>
  <c r="F54" i="1"/>
  <c r="G853" i="8"/>
  <c r="D50" i="1"/>
  <c r="E347" i="8"/>
  <c r="E853" i="8"/>
  <c r="I548" i="8"/>
  <c r="H54" i="1"/>
  <c r="C52" i="1"/>
  <c r="H7" i="9"/>
  <c r="C5" i="9"/>
  <c r="H5" i="9" s="1"/>
  <c r="D347" i="8"/>
  <c r="I347" i="8" s="1"/>
  <c r="D853" i="8"/>
  <c r="I853" i="8" s="1"/>
  <c r="I409" i="8"/>
  <c r="I878" i="1"/>
  <c r="E52" i="1"/>
  <c r="E50" i="1" s="1"/>
  <c r="E1019" i="1" s="1"/>
  <c r="E354" i="6"/>
  <c r="I356" i="6"/>
  <c r="I50" i="1" l="1"/>
  <c r="D1019" i="1"/>
  <c r="I1019" i="1" s="1"/>
  <c r="I52" i="1"/>
  <c r="E330" i="6"/>
  <c r="I354" i="6"/>
  <c r="F853" i="8"/>
  <c r="F347" i="8"/>
  <c r="H52" i="1"/>
  <c r="C50" i="1"/>
  <c r="F52" i="1"/>
  <c r="G50" i="1"/>
  <c r="I330" i="6" l="1"/>
  <c r="E560" i="6"/>
  <c r="I560" i="6" s="1"/>
  <c r="F50" i="1"/>
  <c r="G1019" i="1"/>
  <c r="F1019" i="1" s="1"/>
  <c r="C1019" i="1"/>
  <c r="H1019" i="1" s="1"/>
  <c r="H50" i="1"/>
</calcChain>
</file>

<file path=xl/sharedStrings.xml><?xml version="1.0" encoding="utf-8"?>
<sst xmlns="http://schemas.openxmlformats.org/spreadsheetml/2006/main" count="2286" uniqueCount="322">
  <si>
    <t>3</t>
  </si>
  <si>
    <t>4</t>
  </si>
  <si>
    <t>11</t>
  </si>
  <si>
    <t>31</t>
  </si>
  <si>
    <t>32</t>
  </si>
  <si>
    <t>34</t>
  </si>
  <si>
    <t>35</t>
  </si>
  <si>
    <t>37</t>
  </si>
  <si>
    <t>38</t>
  </si>
  <si>
    <t>41</t>
  </si>
  <si>
    <t>42</t>
  </si>
  <si>
    <t>43</t>
  </si>
  <si>
    <t>52</t>
  </si>
  <si>
    <t>56</t>
  </si>
  <si>
    <t>57</t>
  </si>
  <si>
    <t>71</t>
  </si>
  <si>
    <t>001</t>
  </si>
  <si>
    <t>002</t>
  </si>
  <si>
    <t>0111</t>
  </si>
  <si>
    <t>0131</t>
  </si>
  <si>
    <t>0133</t>
  </si>
  <si>
    <t>0160</t>
  </si>
  <si>
    <t>0320</t>
  </si>
  <si>
    <t>0360</t>
  </si>
  <si>
    <t>0421</t>
  </si>
  <si>
    <t>0423</t>
  </si>
  <si>
    <t>0451</t>
  </si>
  <si>
    <t>0473</t>
  </si>
  <si>
    <t>0630</t>
  </si>
  <si>
    <t>0640</t>
  </si>
  <si>
    <t>0660</t>
  </si>
  <si>
    <t>0760</t>
  </si>
  <si>
    <t>0810</t>
  </si>
  <si>
    <t>0820</t>
  </si>
  <si>
    <t>0860</t>
  </si>
  <si>
    <t>0911</t>
  </si>
  <si>
    <t>0912</t>
  </si>
  <si>
    <t>0922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</si>
  <si>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</si>
  <si>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</si>
  <si>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</si>
  <si>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</si>
  <si>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</si>
  <si>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</si>
  <si>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</si>
  <si>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</si>
  <si>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</si>
  <si>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</si>
  <si>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</si>
  <si>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</si>
  <si>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</si>
  <si>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</si>
  <si>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1020</t>
  </si>
  <si>
    <t>1040</t>
  </si>
  <si>
    <t>1070</t>
  </si>
  <si>
    <t>1090</t>
  </si>
  <si>
    <t>00101</t>
  </si>
  <si>
    <t>00201</t>
  </si>
  <si>
    <t>A100100</t>
  </si>
  <si>
    <t>A100101</t>
  </si>
  <si>
    <t>A100200</t>
  </si>
  <si>
    <t>A100202</t>
  </si>
  <si>
    <t>A100300</t>
  </si>
  <si>
    <t>A100301</t>
  </si>
  <si>
    <t>A100303</t>
  </si>
  <si>
    <t>A100304</t>
  </si>
  <si>
    <t>A100307</t>
  </si>
  <si>
    <t>A100500</t>
  </si>
  <si>
    <t>A100601</t>
  </si>
  <si>
    <t>A100700</t>
  </si>
  <si>
    <t>A100701</t>
  </si>
  <si>
    <t>A100702</t>
  </si>
  <si>
    <t>A100703</t>
  </si>
  <si>
    <t>A100704</t>
  </si>
  <si>
    <t>A100705</t>
  </si>
  <si>
    <t>A100706</t>
  </si>
  <si>
    <t>A100707</t>
  </si>
  <si>
    <t>A100800</t>
  </si>
  <si>
    <t>A100802</t>
  </si>
  <si>
    <t>A100900</t>
  </si>
  <si>
    <t>A100902</t>
  </si>
  <si>
    <t>A100904</t>
  </si>
  <si>
    <t>A101000</t>
  </si>
  <si>
    <t>A101001</t>
  </si>
  <si>
    <t>A101002</t>
  </si>
  <si>
    <t>A101101</t>
  </si>
  <si>
    <t>A101102</t>
  </si>
  <si>
    <t>A101108</t>
  </si>
  <si>
    <t>A101200</t>
  </si>
  <si>
    <t>A101201</t>
  </si>
  <si>
    <t>A101300</t>
  </si>
  <si>
    <t>A101302</t>
  </si>
  <si>
    <t>A101400</t>
  </si>
  <si>
    <t>K100402</t>
  </si>
  <si>
    <t>K100403</t>
  </si>
  <si>
    <t>K100405</t>
  </si>
  <si>
    <t>K100407</t>
  </si>
  <si>
    <t>K100408</t>
  </si>
  <si>
    <t>K100409</t>
  </si>
  <si>
    <t>K100501</t>
  </si>
  <si>
    <t>K100600</t>
  </si>
  <si>
    <t>K100601</t>
  </si>
  <si>
    <t>K100901</t>
  </si>
  <si>
    <t>Starost</t>
  </si>
  <si>
    <t>T100201</t>
  </si>
  <si>
    <t>T100501</t>
  </si>
  <si>
    <t>T100502</t>
  </si>
  <si>
    <t>Turizam</t>
  </si>
  <si>
    <t>Subvencije</t>
  </si>
  <si>
    <t>JAVNI RADOVI</t>
  </si>
  <si>
    <t>Opskrba vodom</t>
  </si>
  <si>
    <t>Ostali rashodi</t>
  </si>
  <si>
    <t>Cestovni promet</t>
  </si>
  <si>
    <t>Novi plan 2023.</t>
  </si>
  <si>
    <t>OSTALE DONACIJE</t>
  </si>
  <si>
    <t>Obitelj i djeca</t>
  </si>
  <si>
    <t>Ribarstvo i lov</t>
  </si>
  <si>
    <t>UKUPNO RASHODI:</t>
  </si>
  <si>
    <t>Vlastiti prihodi</t>
  </si>
  <si>
    <t>Rashodi poslovanja</t>
  </si>
  <si>
    <t>Financijski rashodi</t>
  </si>
  <si>
    <t>Materijalni rashodi</t>
  </si>
  <si>
    <t>Osnovno obrazovanje</t>
  </si>
  <si>
    <t>Projekcija za 2025.</t>
  </si>
  <si>
    <t>Projekcija za 2026.</t>
  </si>
  <si>
    <t>Rashodi za zaposlene</t>
  </si>
  <si>
    <t>JEDINSTVENI UPRAVNI ODJEL</t>
  </si>
  <si>
    <t>Jedinstveni upravni odjel</t>
  </si>
  <si>
    <t>POTPORA UDRUGAMA BRANITELJA</t>
  </si>
  <si>
    <t>Služba kulture</t>
  </si>
  <si>
    <t>ŠPILJA VINDIJA</t>
  </si>
  <si>
    <t>ADMINISTRACIJA I UPRAVLJANJE</t>
  </si>
  <si>
    <t>NC SLIVARSKO - MODERNIZACIJA</t>
  </si>
  <si>
    <t>SUFINANCIRANJE RADA AMBULANTE</t>
  </si>
  <si>
    <t>Izvršenje 2022.</t>
  </si>
  <si>
    <t>Izvršenje 2023.</t>
  </si>
  <si>
    <t>Ulična rasvjeta</t>
  </si>
  <si>
    <t>NERAZVRSTANE CESTE-MODERNIZACIJA</t>
  </si>
  <si>
    <t>Ostali prihodi za posebne namjene</t>
  </si>
  <si>
    <t>OPĆINA DONJA VOĆA</t>
  </si>
  <si>
    <t>SANACIJA KLIZIŠTA</t>
  </si>
  <si>
    <t>PROGRAM: POTPORA MLADIM OBITELJIMA</t>
  </si>
  <si>
    <t>POTPORE PROGRAMIMA SPORTSKIH UDRUGA</t>
  </si>
  <si>
    <t>PROGRAM: RAZVOJ SPORTA I REKREACIJE</t>
  </si>
  <si>
    <t>Ostale opće usluge</t>
  </si>
  <si>
    <t>POTPORA PROGRAMIMA VJERSKIH ZAJEDNICA</t>
  </si>
  <si>
    <t>AUTOBUSNA OKRETIŠTA</t>
  </si>
  <si>
    <t>PROGRAM: JAVNA UPRAVA I ADMINISTRACIJA</t>
  </si>
  <si>
    <t>Rashodi za nabavu nefinancijske imovine</t>
  </si>
  <si>
    <t>PROGRAM FINANCIRANJA OSNOVNIH AKTIVNOSTI</t>
  </si>
  <si>
    <t>Opći prihodi i primici</t>
  </si>
  <si>
    <t>PROGRAM: ŠKOLSKA DJECA</t>
  </si>
  <si>
    <t>POTPORA PROGRAMIMA UDRUGA U SOCIJALNOJ SKRBI</t>
  </si>
  <si>
    <t>REKONSTRUKCIJA ZGRADE ZA GALERIJU S. STOLNIK</t>
  </si>
  <si>
    <t>Brojčana oznaka i naziv</t>
  </si>
  <si>
    <t>Predškolsko obrazovanje</t>
  </si>
  <si>
    <t>Rashodi za nabavu proizvedene dugotrajne imovine</t>
  </si>
  <si>
    <t>ODRŽAVANJE JAVNE RASVJETE</t>
  </si>
  <si>
    <t>Povećanje/smanjenje plana</t>
  </si>
  <si>
    <t>SUFINANCIRANJE MALE ŠKOLE</t>
  </si>
  <si>
    <t>REKONSTRUKCIJA I IZGRADNJA VODOVODA I OST.KOM.OBJ.</t>
  </si>
  <si>
    <t>Rashodi za nabavu neproizvedene dugotrajne imovine</t>
  </si>
  <si>
    <t>PROGRAM: PREDŠKOLSKI ODGOJ</t>
  </si>
  <si>
    <t>REKONSTRUKCIJA GROBNE KUĆE</t>
  </si>
  <si>
    <t>Službe rekreacije i sporta</t>
  </si>
  <si>
    <t>PROGRAM: JAVNE POTREBE U SOCIJALNOJ SKRBI I ZDRAVSTVU</t>
  </si>
  <si>
    <t>Poslovi i usluge zdravstva koje nisu drugdje svrstane</t>
  </si>
  <si>
    <t>PROGRAM: UČENICI I STUDENTI</t>
  </si>
  <si>
    <t>Usluge protupožarne zaštite</t>
  </si>
  <si>
    <t>DONACIJE ZA NOVOROĐENU DJECU</t>
  </si>
  <si>
    <t>izvršna i zakonodavna tijela</t>
  </si>
  <si>
    <t>ODRŽAVANJE POSLOVNIH OBJEKATA</t>
  </si>
  <si>
    <t>SUFINANCIRANJE ŠKOLE PLIVANJA</t>
  </si>
  <si>
    <t>Ostali prihodi od prodaje ili zamjene nefinancijske imovine</t>
  </si>
  <si>
    <t>PROGRAM IZGRADNJE I REKONSTRUKCIJE KOMUNALNE INFRASTRUKTURE</t>
  </si>
  <si>
    <t>Rashodi za javni red i sigurnost koji nisu drugdje svrstani</t>
  </si>
  <si>
    <t>Indeks izvršenje /izvorni plan</t>
  </si>
  <si>
    <t>NAGRADE UČENICIMA I STIPENDIJE</t>
  </si>
  <si>
    <t>Predstavnička i izvršna tijela</t>
  </si>
  <si>
    <t>PREDSTAVNIČKA I IZVRŠNJA TIJELA</t>
  </si>
  <si>
    <t>FINANCIRANJE POLITIČKIH STRANAKA</t>
  </si>
  <si>
    <t>Opće usluge vezane za službenike</t>
  </si>
  <si>
    <t>PROGRAMI CIVILNE ZAŠTITE I GSS-a</t>
  </si>
  <si>
    <t>RAD OPĆINSKOG VIJEĆA I NAČELNIKA</t>
  </si>
  <si>
    <t>SUFINANCIRANJE ŠKOLSKIH UDŽBENIKA</t>
  </si>
  <si>
    <t>HUMANITARNI PROGRAMI CRVENOG KRIŽA</t>
  </si>
  <si>
    <t>Rashodi za rekreaciju, kulturu i religiju koji nisu drugdje svrstani</t>
  </si>
  <si>
    <t>Pomoći proračunu iz drugih proračuna</t>
  </si>
  <si>
    <t>UREĐENJE SPORTSKIH TERENA NK VINDIJA</t>
  </si>
  <si>
    <t>POTPORA UDRUGAMA ZA TREĆU ŽIVOTNU DOB</t>
  </si>
  <si>
    <t>Pomoći od izvanproračunskih korisnika</t>
  </si>
  <si>
    <t>Naknade i pomoći učenicima i studentima</t>
  </si>
  <si>
    <t>PROGRAM: PROTUPOŽARNA I CIVILNA ZAŠTITA</t>
  </si>
  <si>
    <t>UREĐENJE I ODRŽAVANJE DJEČJIH IGRALIŠTA</t>
  </si>
  <si>
    <t>Rashodi vezani uz stanovanje i komunalne pogodnosti koje nisu drugdje svrstani</t>
  </si>
  <si>
    <t>POTPORE ZA SOCIJALNO UGROŽENE STANOVNIKE</t>
  </si>
  <si>
    <t>PROGRAM: RAZVOJ CIVILNOG DRUŠTVA - UDRUGE</t>
  </si>
  <si>
    <t>UREĐENJE I ODRŽAVANJE SPORTSKIH IGRALIŠTA</t>
  </si>
  <si>
    <t>MOST BUDINŠČAK - REKONSTRUKCIJA I IZGRADNJA</t>
  </si>
  <si>
    <t>ODRŽAVANJE SUSTAVA KANALA ZA OBORINSKE VODE</t>
  </si>
  <si>
    <t>POTPOR PROGRAMIMA UDRUGA U PODRUČJU KULTURE</t>
  </si>
  <si>
    <t>PROGRAM ODRŽAVANJA KOMUNALNE INFRASTRUKTURE</t>
  </si>
  <si>
    <t>Opće javne usluge koje nisu drugdje svrstane</t>
  </si>
  <si>
    <t>REKONSTRUKCIJA PROSTORA U PŠ ZA DJEČJI VRTIĆ</t>
  </si>
  <si>
    <t>FINANCIRANJE DOBROVOLJNOG VARTOGASNOG DRUŠTVA</t>
  </si>
  <si>
    <t>Indeks izvršenje / izvršenje prethodne godine</t>
  </si>
  <si>
    <t>OPSKRBA VODOM, ODVOZ SMEĆA I OSTALE KOMUN.USL</t>
  </si>
  <si>
    <t>SUFINANCIRANJE PROJEKATA TURISTIČKE ZAJEDNICE</t>
  </si>
  <si>
    <t>PROGRAMI UDRUGA ZA ZAŠTIRU PRIRODE I ŽIVOTINJA</t>
  </si>
  <si>
    <t>POTPORA MLADIM OBITELJIMA KOD GRADNJE-ADAP.KUĆE</t>
  </si>
  <si>
    <t>PROJEKT:(ZA)NAJLJEPŠE ŽIVOTNO DOBA-VRTIĆKO DOBA</t>
  </si>
  <si>
    <t>Pomoći od međunarodnih organizacija i tijela EU</t>
  </si>
  <si>
    <t>SUFINANCIRANJE BORAVKA DJECE U DJEČJIM VRTIĆIMA</t>
  </si>
  <si>
    <t>POTICANJE RAZVOJA MALOG I SREDNJEG PODUZETNIŠTVA</t>
  </si>
  <si>
    <t>SUFINANCIRANJE ŠKOLSKIH PROJEKATA I DJEČJI DAROVI</t>
  </si>
  <si>
    <t>ODRŽ. NERAZVRSTANIH CESTA, JAVNIH I ZELENIH POVRŠ.</t>
  </si>
  <si>
    <t>PROGRAM: PROMICANJE KULTURE I ZAŠTITA KULTURNE BAŠTINE</t>
  </si>
  <si>
    <t>PROGRAM: RAZVOJ POLJOPRIVREDE, PODUZETNIŠTVA I TURIZMA</t>
  </si>
  <si>
    <t>Aktivnosti socijalne zaštite koje nisu drugdje svrstane</t>
  </si>
  <si>
    <t>Naknade građanima i kućanstvima na temelju osiguranja i druge naknade</t>
  </si>
  <si>
    <t>Socijalna pomoć stanovništvu koje nije obuhvaćeno redovnim socijalnim programima</t>
  </si>
  <si>
    <t>Prijedlog plana za 2023.</t>
  </si>
  <si>
    <t>Projekcija za 2024.</t>
  </si>
  <si>
    <t>Članak 1.</t>
  </si>
  <si>
    <t>I. OPĆI DIO</t>
  </si>
  <si>
    <t>A. RAČUN PRIHODA I RASHODA</t>
  </si>
  <si>
    <t>Brojčana oznaka i naziv računa</t>
  </si>
  <si>
    <t>Izvršenje 2022. godine</t>
  </si>
  <si>
    <t>Prijedlog plana za 2023. godinu</t>
  </si>
  <si>
    <t>Izvršenje 2023. godine</t>
  </si>
  <si>
    <t>Novi plan 2023. godine</t>
  </si>
  <si>
    <t>Indeks izvršenje 2023 / izvršenje 2022. godine</t>
  </si>
  <si>
    <t>Indeks izvršenje 2023 / plan 2023. godine</t>
  </si>
  <si>
    <t>Projekcija 2025.</t>
  </si>
  <si>
    <t>Projekcija 2026.</t>
  </si>
  <si>
    <t>PRIHODI UKUPNO</t>
  </si>
  <si>
    <t>6</t>
  </si>
  <si>
    <t>Prihodi poslovanja</t>
  </si>
  <si>
    <t>Prihodi od prodaje nefinancijske imovine</t>
  </si>
  <si>
    <t>RASHODI UKUPNO</t>
  </si>
  <si>
    <t>Razlika - višak/manjak</t>
  </si>
  <si>
    <t>B. RAČUN FINANCIRANJA</t>
  </si>
  <si>
    <t>Primici od financijske imovine i zaduživanja</t>
  </si>
  <si>
    <t>Izdaci za financijsku imovinu i otplate zajmova</t>
  </si>
  <si>
    <t>Neto financiranje (8 - 5)</t>
  </si>
  <si>
    <t>C. PRENESENI VIŠAK ILI PRENESENI MANJAK I VIŠEGODIŠNJI PLAN URAVNOTEŽENJA</t>
  </si>
  <si>
    <t>UKUPAN DONOS VIŠKA / MANJKA IZ PRETHODNE(IH) GODINE</t>
  </si>
  <si>
    <t>VIŠAK / MANJAK IZ PRETHODNE(IH) GODINE KOJI ĆE SE RASPOREDITI / POKRITI</t>
  </si>
  <si>
    <t>VIŠAK / MANJAK + NETO FINANCIRANJE</t>
  </si>
  <si>
    <t xml:space="preserve">FIKSNI TEČAJ: </t>
  </si>
  <si>
    <t>I. OPĆI DIO (U KUNAMA)</t>
  </si>
  <si>
    <t>##CDSNaslov##IzvrsenjePG</t>
  </si>
  <si>
    <t>##CDSNaslov##IzvrsenjeOG</t>
  </si>
  <si>
    <t>##CDSNaslov##NoviPlanOG</t>
  </si>
  <si>
    <t>##CDSNaslov##IndeksIzvr</t>
  </si>
  <si>
    <t>##CDSNaslov##IndeksIzvrPlan</t>
  </si>
  <si>
    <t>##CDSNaslov##Projekcija3</t>
  </si>
  <si>
    <t>B. RAČUN FINANCIRANJA U KUNAMA</t>
  </si>
  <si>
    <t>C. PRENESENI VIŠAK ILI PRENESENI MANJAK I VIŠEGODIŠNJI PLAN URAVNOTEŽENJA U KUNAMA</t>
  </si>
  <si>
    <t>VIŠAK / MANJAK + NETO FINANCIRANJE U KUNAMA</t>
  </si>
  <si>
    <t>Članak 3.</t>
  </si>
  <si>
    <t>II. POSEBNI DIO</t>
  </si>
  <si>
    <t>RAČUN PRIHODA I RASHODA PO EKONOMSKOJ KLASIFIKACIJI</t>
  </si>
  <si>
    <t>Prijedlog plana za  2023.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</si>
  <si>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</si>
  <si>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</si>
  <si>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</si>
  <si>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</si>
  <si>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</si>
  <si>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</si>
  <si>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</si>
  <si>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admin. pristojbi, pristojbi po posebn.propisima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</si>
  <si>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</si>
  <si>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</si>
  <si>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</si>
  <si>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</si>
  <si>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</si>
  <si>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Prihodi od prodaje neproizvedene dugotrajne imovine</t>
  </si>
  <si>
    <t>72</t>
  </si>
  <si>
    <t>Prihodi od prodaje proizvedene dugotrajne imovine</t>
  </si>
  <si>
    <t>UKUPNO PRIHODI</t>
  </si>
  <si>
    <t>01</t>
  </si>
  <si>
    <t>03</t>
  </si>
  <si>
    <t>04</t>
  </si>
  <si>
    <t>06</t>
  </si>
  <si>
    <t>Razvoj zajednice</t>
  </si>
  <si>
    <t>07</t>
  </si>
  <si>
    <t>08</t>
  </si>
  <si>
    <t>09</t>
  </si>
  <si>
    <t>10</t>
  </si>
  <si>
    <t>Razred</t>
  </si>
  <si>
    <t>Skupina</t>
  </si>
  <si>
    <t>Izvor</t>
  </si>
  <si>
    <t xml:space="preserve">Naziv </t>
  </si>
  <si>
    <t>Plan za 2023.</t>
  </si>
  <si>
    <t>Projekcija 
za 2024.</t>
  </si>
  <si>
    <t>Projekcija 
za 2025.</t>
  </si>
  <si>
    <t>Primici od zaduživanja</t>
  </si>
  <si>
    <t>Namjenski primici od zaduživanja</t>
  </si>
  <si>
    <t>Izdaci za otplatu glavnice primljenih kredita i zajmova</t>
  </si>
  <si>
    <t>RAČUN PRIHODA I RASHODA PO IZVORIMA</t>
  </si>
  <si>
    <t>I PROJEKCIJE ZA 2024. I 2025. GODINU</t>
  </si>
  <si>
    <t>prenesenog manjka i višegodišnjeg plana uravnoteženja</t>
  </si>
  <si>
    <t>Manjak prihoda poslovanja</t>
  </si>
  <si>
    <t>Manjak pokriven tekućim prihodima</t>
  </si>
  <si>
    <t>UKUPNO MANJAK POKRIVEN TEKUĆIM PRIHODIMA:</t>
  </si>
  <si>
    <t>UKUPNO PRIHODI:</t>
  </si>
  <si>
    <t>RAČUN RASHODA POSLOVANJA PO FUNKCIJSKOJ KLASIFIKACIJI</t>
  </si>
  <si>
    <t>OPĆI DIO</t>
  </si>
  <si>
    <t>Rashodi i izdaci Proračuna za 2023. i projekcije za 2024. i 2025. godinu raspoeđuju se po ekonomskoj, organizacijskoj i programskoj klasifikaciji, kako slijedi:</t>
  </si>
  <si>
    <t>Članak. 2</t>
  </si>
  <si>
    <t>Članak 4.</t>
  </si>
  <si>
    <t>1. siječnja 2023. godine.</t>
  </si>
  <si>
    <t>RASHODI PO ORGANIZACIJSKOJ KLASIFIKACIJI</t>
  </si>
  <si>
    <t xml:space="preserve">Proračun Općine Donja Voća i projekcije za 2024. i 2025. godinu objavit će se u "Službenom vijesniku Varaždinske županije", a stupa na snagu </t>
  </si>
  <si>
    <t>PRORAČUN OPĆINE DONJA VOĆA ZA 2023. GODINU</t>
  </si>
  <si>
    <r>
      <t xml:space="preserve">      Na temelju članka 42. Zakona o proračunu ("Narodne novine" broj 144/21) i </t>
    </r>
    <r>
      <rPr>
        <sz val="11"/>
        <rFont val="Calibri"/>
        <family val="2"/>
        <charset val="238"/>
      </rPr>
      <t>članka 29. Statuta Općine Donja Voća ("Službeni vjesnik Varaždinske županije" broj 19/21), Općinsko vijeće Općine Donja Voća na sjednici održanoj ____prosinca</t>
    </r>
    <r>
      <rPr>
        <sz val="11"/>
        <rFont val="Arial"/>
        <family val="2"/>
        <charset val="238"/>
      </rPr>
      <t xml:space="preserve"> 2022</t>
    </r>
    <r>
      <rPr>
        <sz val="11"/>
        <rFont val="Calibri"/>
        <family val="2"/>
        <charset val="238"/>
      </rPr>
      <t xml:space="preserve">. godine,  donijelo je   </t>
    </r>
  </si>
  <si>
    <t>Proračun Općine Donja Voća za 2023. godinu i projekcije za 2024. i 2025. godinu sastoji se od Računa prihoda i rashoda, Računa financiranja te</t>
  </si>
  <si>
    <t>KLASA: 400-01/22-01/13</t>
  </si>
  <si>
    <t>URBROJ: 2186-014-22-01</t>
  </si>
  <si>
    <t>Predsjednik Općinsko vijeća</t>
  </si>
  <si>
    <t xml:space="preserve">             Željko Žmegač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</si>
</sst>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#,##0.00000"/>
    <numFmt numFmtId="166" formatCode="0.00000"/>
  </numFmts>
  <fonts count="33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9"/>
      <color theme="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indexed="64"/>
      </right>
      <top style="thin">
        <color rgb="FF002060"/>
      </top>
      <bottom style="thin">
        <color rgb="FF002060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81">
    <xf numFmtId="0" fontId="0" fillId="0" borderId="0" xfId="0"/>
    <xf numFmtId="0" fontId="10" fillId="0" borderId="0" xfId="0" applyFont="1"/>
    <xf numFmtId="0" fontId="11" fillId="0" borderId="0" xfId="0" applyFont="1"/>
    <xf numFmtId="164" fontId="12" fillId="0" borderId="0" xfId="0" applyNumberFormat="1" applyFont="1" applyAlignment="1">
      <alignment horizontal="right"/>
    </xf>
    <xf numFmtId="0" fontId="13" fillId="0" borderId="0" xfId="0" applyFont="1"/>
    <xf numFmtId="0" fontId="14" fillId="0" borderId="0" xfId="0" applyFont="1"/>
    <xf numFmtId="164" fontId="10" fillId="0" borderId="0" xfId="0" applyNumberFormat="1" applyFont="1" applyAlignment="1">
      <alignment horizontal="right"/>
    </xf>
    <xf numFmtId="164" fontId="15" fillId="2" borderId="1" xfId="0" applyNumberFormat="1" applyFont="1" applyFill="1" applyBorder="1" applyAlignment="1">
      <alignment horizontal="center" wrapText="1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17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5" fillId="0" borderId="0" xfId="0" applyNumberFormat="1" applyFont="1" applyAlignment="1">
      <alignment horizontal="right"/>
    </xf>
    <xf numFmtId="164" fontId="19" fillId="0" borderId="0" xfId="0" applyNumberFormat="1" applyFont="1" applyAlignment="1">
      <alignment horizontal="right"/>
    </xf>
    <xf numFmtId="49" fontId="15" fillId="2" borderId="1" xfId="0" applyNumberFormat="1" applyFont="1" applyFill="1" applyBorder="1" applyAlignment="1">
      <alignment horizontal="center" wrapText="1"/>
    </xf>
    <xf numFmtId="0" fontId="20" fillId="0" borderId="0" xfId="0" applyFont="1"/>
    <xf numFmtId="0" fontId="17" fillId="2" borderId="0" xfId="0" applyFont="1" applyFill="1" applyAlignment="1">
      <alignment vertical="center"/>
    </xf>
    <xf numFmtId="164" fontId="17" fillId="3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/>
    </xf>
    <xf numFmtId="164" fontId="0" fillId="0" borderId="0" xfId="0" applyNumberFormat="1" applyAlignment="1">
      <alignment horizontal="right"/>
    </xf>
    <xf numFmtId="164" fontId="10" fillId="4" borderId="0" xfId="0" applyNumberFormat="1" applyFont="1" applyFill="1" applyAlignment="1">
      <alignment horizontal="right"/>
    </xf>
    <xf numFmtId="164" fontId="17" fillId="2" borderId="0" xfId="0" applyNumberFormat="1" applyFont="1" applyFill="1" applyAlignment="1">
      <alignment horizontal="right" vertical="center"/>
    </xf>
    <xf numFmtId="164" fontId="17" fillId="5" borderId="0" xfId="0" applyNumberFormat="1" applyFont="1" applyFill="1" applyAlignment="1">
      <alignment horizontal="right"/>
    </xf>
    <xf numFmtId="164" fontId="17" fillId="6" borderId="0" xfId="0" applyNumberFormat="1" applyFont="1" applyFill="1" applyAlignment="1">
      <alignment horizontal="right"/>
    </xf>
    <xf numFmtId="164" fontId="19" fillId="7" borderId="0" xfId="0" applyNumberFormat="1" applyFont="1" applyFill="1" applyAlignment="1">
      <alignment horizontal="right"/>
    </xf>
    <xf numFmtId="164" fontId="18" fillId="8" borderId="0" xfId="0" applyNumberFormat="1" applyFont="1" applyFill="1" applyAlignment="1">
      <alignment horizontal="right"/>
    </xf>
    <xf numFmtId="164" fontId="15" fillId="9" borderId="0" xfId="0" applyNumberFormat="1" applyFont="1" applyFill="1" applyAlignment="1">
      <alignment horizontal="right"/>
    </xf>
    <xf numFmtId="10" fontId="17" fillId="3" borderId="0" xfId="0" applyNumberFormat="1" applyFont="1" applyFill="1" applyAlignment="1">
      <alignment horizontal="right"/>
    </xf>
    <xf numFmtId="10" fontId="12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/>
    </xf>
    <xf numFmtId="10" fontId="0" fillId="0" borderId="0" xfId="0" applyNumberFormat="1" applyAlignment="1">
      <alignment horizontal="right"/>
    </xf>
    <xf numFmtId="10" fontId="17" fillId="5" borderId="0" xfId="0" applyNumberFormat="1" applyFont="1" applyFill="1" applyAlignment="1">
      <alignment horizontal="right"/>
    </xf>
    <xf numFmtId="10" fontId="17" fillId="6" borderId="0" xfId="0" applyNumberFormat="1" applyFont="1" applyFill="1" applyAlignment="1">
      <alignment horizontal="right"/>
    </xf>
    <xf numFmtId="10" fontId="18" fillId="8" borderId="0" xfId="0" applyNumberFormat="1" applyFont="1" applyFill="1" applyAlignment="1">
      <alignment horizontal="right"/>
    </xf>
    <xf numFmtId="10" fontId="15" fillId="9" borderId="0" xfId="0" applyNumberFormat="1" applyFont="1" applyFill="1" applyAlignment="1">
      <alignment horizontal="right"/>
    </xf>
    <xf numFmtId="10" fontId="19" fillId="7" borderId="0" xfId="0" applyNumberFormat="1" applyFont="1" applyFill="1" applyAlignment="1">
      <alignment horizontal="right"/>
    </xf>
    <xf numFmtId="10" fontId="19" fillId="0" borderId="0" xfId="0" applyNumberFormat="1" applyFont="1" applyAlignment="1">
      <alignment horizontal="right"/>
    </xf>
    <xf numFmtId="10" fontId="17" fillId="2" borderId="0" xfId="0" applyNumberFormat="1" applyFont="1" applyFill="1" applyAlignment="1">
      <alignment horizontal="right" vertical="center"/>
    </xf>
    <xf numFmtId="0" fontId="17" fillId="2" borderId="0" xfId="0" applyFont="1" applyFill="1"/>
    <xf numFmtId="0" fontId="16" fillId="0" borderId="0" xfId="0" applyFont="1"/>
    <xf numFmtId="0" fontId="17" fillId="3" borderId="0" xfId="0" applyFont="1" applyFill="1"/>
    <xf numFmtId="0" fontId="17" fillId="5" borderId="0" xfId="0" applyFont="1" applyFill="1"/>
    <xf numFmtId="0" fontId="17" fillId="6" borderId="0" xfId="0" applyFont="1" applyFill="1"/>
    <xf numFmtId="0" fontId="18" fillId="8" borderId="0" xfId="0" applyFont="1" applyFill="1"/>
    <xf numFmtId="0" fontId="15" fillId="9" borderId="0" xfId="0" applyFont="1" applyFill="1"/>
    <xf numFmtId="0" fontId="19" fillId="7" borderId="0" xfId="0" applyFont="1" applyFill="1"/>
    <xf numFmtId="0" fontId="19" fillId="0" borderId="0" xfId="0" applyFont="1"/>
    <xf numFmtId="0" fontId="12" fillId="0" borderId="0" xfId="0" applyFont="1"/>
    <xf numFmtId="164" fontId="21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/>
    </xf>
    <xf numFmtId="164" fontId="22" fillId="0" borderId="0" xfId="0" applyNumberFormat="1" applyFont="1" applyAlignment="1">
      <alignment horizontal="right"/>
    </xf>
    <xf numFmtId="164" fontId="1" fillId="3" borderId="0" xfId="0" applyNumberFormat="1" applyFont="1" applyFill="1" applyAlignment="1">
      <alignment horizontal="right"/>
    </xf>
    <xf numFmtId="164" fontId="1" fillId="5" borderId="0" xfId="0" applyNumberFormat="1" applyFont="1" applyFill="1" applyAlignment="1">
      <alignment horizontal="right"/>
    </xf>
    <xf numFmtId="164" fontId="1" fillId="6" borderId="0" xfId="0" applyNumberFormat="1" applyFont="1" applyFill="1" applyAlignment="1">
      <alignment horizontal="right"/>
    </xf>
    <xf numFmtId="164" fontId="2" fillId="8" borderId="0" xfId="0" applyNumberFormat="1" applyFont="1" applyFill="1" applyAlignment="1">
      <alignment horizontal="right"/>
    </xf>
    <xf numFmtId="164" fontId="3" fillId="9" borderId="0" xfId="0" applyNumberFormat="1" applyFont="1" applyFill="1" applyAlignment="1">
      <alignment horizontal="right"/>
    </xf>
    <xf numFmtId="164" fontId="4" fillId="7" borderId="0" xfId="0" applyNumberFormat="1" applyFont="1" applyFill="1" applyAlignment="1">
      <alignment horizontal="right"/>
    </xf>
    <xf numFmtId="164" fontId="4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" fillId="2" borderId="0" xfId="0" applyNumberFormat="1" applyFont="1" applyFill="1" applyAlignment="1">
      <alignment horizontal="right" vertical="center"/>
    </xf>
    <xf numFmtId="0" fontId="17" fillId="0" borderId="0" xfId="0" applyFont="1"/>
    <xf numFmtId="164" fontId="15" fillId="3" borderId="1" xfId="0" applyNumberFormat="1" applyFont="1" applyFill="1" applyBorder="1" applyAlignment="1">
      <alignment horizontal="center" wrapText="1"/>
    </xf>
    <xf numFmtId="49" fontId="15" fillId="3" borderId="1" xfId="0" applyNumberFormat="1" applyFont="1" applyFill="1" applyBorder="1" applyAlignment="1">
      <alignment horizontal="center" wrapText="1"/>
    </xf>
    <xf numFmtId="4" fontId="15" fillId="3" borderId="0" xfId="0" applyNumberFormat="1" applyFont="1" applyFill="1" applyAlignment="1">
      <alignment horizontal="right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10" fontId="13" fillId="0" borderId="0" xfId="0" applyNumberFormat="1" applyFont="1" applyAlignment="1">
      <alignment horizontal="right"/>
    </xf>
    <xf numFmtId="0" fontId="23" fillId="0" borderId="0" xfId="0" applyFont="1"/>
    <xf numFmtId="4" fontId="15" fillId="3" borderId="0" xfId="0" applyNumberFormat="1" applyFont="1" applyFill="1" applyAlignment="1">
      <alignment horizontal="right"/>
    </xf>
    <xf numFmtId="0" fontId="13" fillId="0" borderId="2" xfId="0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164" fontId="13" fillId="0" borderId="2" xfId="0" applyNumberFormat="1" applyFont="1" applyBorder="1" applyAlignment="1">
      <alignment horizontal="right"/>
    </xf>
    <xf numFmtId="10" fontId="13" fillId="0" borderId="2" xfId="0" applyNumberFormat="1" applyFont="1" applyBorder="1" applyAlignment="1">
      <alignment horizontal="right"/>
    </xf>
    <xf numFmtId="0" fontId="15" fillId="3" borderId="3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right"/>
    </xf>
    <xf numFmtId="10" fontId="15" fillId="3" borderId="3" xfId="0" applyNumberFormat="1" applyFont="1" applyFill="1" applyBorder="1" applyAlignment="1">
      <alignment horizontal="right"/>
    </xf>
    <xf numFmtId="0" fontId="15" fillId="0" borderId="0" xfId="0" applyFont="1" applyAlignment="1">
      <alignment horizontal="left"/>
    </xf>
    <xf numFmtId="10" fontId="15" fillId="0" borderId="0" xfId="0" applyNumberFormat="1" applyFont="1" applyAlignment="1">
      <alignment horizontal="right"/>
    </xf>
    <xf numFmtId="0" fontId="18" fillId="0" borderId="0" xfId="0" applyFont="1"/>
    <xf numFmtId="4" fontId="10" fillId="0" borderId="0" xfId="0" applyNumberFormat="1" applyFont="1"/>
    <xf numFmtId="4" fontId="10" fillId="3" borderId="0" xfId="0" applyNumberFormat="1" applyFont="1" applyFill="1"/>
    <xf numFmtId="4" fontId="18" fillId="2" borderId="3" xfId="0" applyNumberFormat="1" applyFont="1" applyFill="1" applyBorder="1"/>
    <xf numFmtId="165" fontId="18" fillId="10" borderId="0" xfId="0" applyNumberFormat="1" applyFont="1" applyFill="1"/>
    <xf numFmtId="4" fontId="13" fillId="0" borderId="0" xfId="0" applyNumberFormat="1" applyFont="1"/>
    <xf numFmtId="4" fontId="13" fillId="0" borderId="0" xfId="0" applyNumberFormat="1" applyFont="1" applyAlignment="1">
      <alignment horizontal="right"/>
    </xf>
    <xf numFmtId="4" fontId="13" fillId="3" borderId="0" xfId="0" applyNumberFormat="1" applyFont="1" applyFill="1"/>
    <xf numFmtId="4" fontId="13" fillId="3" borderId="0" xfId="0" applyNumberFormat="1" applyFont="1" applyFill="1" applyAlignment="1">
      <alignment horizontal="right"/>
    </xf>
    <xf numFmtId="4" fontId="10" fillId="0" borderId="0" xfId="0" applyNumberFormat="1" applyFont="1" applyAlignment="1">
      <alignment horizontal="right"/>
    </xf>
    <xf numFmtId="4" fontId="18" fillId="2" borderId="3" xfId="0" applyNumberFormat="1" applyFont="1" applyFill="1" applyBorder="1" applyAlignment="1">
      <alignment horizontal="right"/>
    </xf>
    <xf numFmtId="0" fontId="17" fillId="2" borderId="0" xfId="0" applyFont="1" applyFill="1" applyAlignment="1">
      <alignment horizontal="center"/>
    </xf>
    <xf numFmtId="0" fontId="17" fillId="2" borderId="0" xfId="0" applyFont="1" applyFill="1" applyAlignment="1">
      <alignment horizontal="left"/>
    </xf>
    <xf numFmtId="0" fontId="17" fillId="0" borderId="0" xfId="0" applyFont="1" applyAlignment="1">
      <alignment horizontal="center"/>
    </xf>
    <xf numFmtId="10" fontId="17" fillId="0" borderId="0" xfId="0" applyNumberFormat="1" applyFont="1" applyAlignment="1">
      <alignment horizontal="right"/>
    </xf>
    <xf numFmtId="0" fontId="17" fillId="3" borderId="0" xfId="0" applyFont="1" applyFill="1" applyAlignment="1">
      <alignment horizontal="center"/>
    </xf>
    <xf numFmtId="0" fontId="17" fillId="3" borderId="0" xfId="0" applyFont="1" applyFill="1" applyAlignment="1">
      <alignment horizontal="left"/>
    </xf>
    <xf numFmtId="0" fontId="24" fillId="0" borderId="0" xfId="0" applyFont="1"/>
    <xf numFmtId="10" fontId="16" fillId="0" borderId="0" xfId="0" applyNumberFormat="1" applyFont="1" applyAlignment="1">
      <alignment horizontal="right"/>
    </xf>
    <xf numFmtId="0" fontId="18" fillId="5" borderId="0" xfId="0" applyFont="1" applyFill="1" applyAlignment="1">
      <alignment horizontal="center"/>
    </xf>
    <xf numFmtId="0" fontId="18" fillId="5" borderId="0" xfId="0" applyFont="1" applyFill="1" applyAlignment="1">
      <alignment horizontal="left"/>
    </xf>
    <xf numFmtId="164" fontId="18" fillId="5" borderId="0" xfId="0" applyNumberFormat="1" applyFont="1" applyFill="1" applyAlignment="1">
      <alignment horizontal="right"/>
    </xf>
    <xf numFmtId="10" fontId="18" fillId="5" borderId="0" xfId="0" applyNumberFormat="1" applyFont="1" applyFill="1" applyAlignment="1">
      <alignment horizontal="right"/>
    </xf>
    <xf numFmtId="0" fontId="15" fillId="6" borderId="0" xfId="0" applyFont="1" applyFill="1" applyAlignment="1">
      <alignment horizontal="center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right"/>
    </xf>
    <xf numFmtId="10" fontId="15" fillId="6" borderId="0" xfId="0" applyNumberFormat="1" applyFont="1" applyFill="1" applyAlignment="1">
      <alignment horizontal="right"/>
    </xf>
    <xf numFmtId="0" fontId="19" fillId="8" borderId="0" xfId="0" applyFont="1" applyFill="1" applyAlignment="1">
      <alignment horizontal="center"/>
    </xf>
    <xf numFmtId="0" fontId="19" fillId="8" borderId="0" xfId="0" applyFont="1" applyFill="1" applyAlignment="1">
      <alignment horizontal="left"/>
    </xf>
    <xf numFmtId="164" fontId="19" fillId="8" borderId="0" xfId="0" applyNumberFormat="1" applyFont="1" applyFill="1" applyAlignment="1">
      <alignment horizontal="right"/>
    </xf>
    <xf numFmtId="10" fontId="19" fillId="8" borderId="0" xfId="0" applyNumberFormat="1" applyFont="1" applyFill="1" applyAlignment="1">
      <alignment horizontal="right"/>
    </xf>
    <xf numFmtId="0" fontId="25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0" fontId="10" fillId="0" borderId="0" xfId="0" applyNumberFormat="1" applyFont="1" applyAlignment="1">
      <alignment horizontal="right"/>
    </xf>
    <xf numFmtId="0" fontId="15" fillId="2" borderId="4" xfId="0" applyFont="1" applyFill="1" applyBorder="1"/>
    <xf numFmtId="0" fontId="15" fillId="2" borderId="5" xfId="0" applyFont="1" applyFill="1" applyBorder="1"/>
    <xf numFmtId="10" fontId="15" fillId="2" borderId="1" xfId="0" applyNumberFormat="1" applyFont="1" applyFill="1" applyBorder="1" applyAlignment="1">
      <alignment horizontal="center" wrapText="1"/>
    </xf>
    <xf numFmtId="0" fontId="26" fillId="11" borderId="0" xfId="2" applyFont="1" applyFill="1" applyAlignment="1">
      <alignment horizontal="center" vertical="center" wrapText="1"/>
    </xf>
    <xf numFmtId="0" fontId="27" fillId="11" borderId="0" xfId="2" applyFont="1" applyFill="1" applyAlignment="1">
      <alignment vertical="center" wrapText="1"/>
    </xf>
    <xf numFmtId="0" fontId="28" fillId="0" borderId="0" xfId="0" applyFont="1"/>
    <xf numFmtId="0" fontId="7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29" fillId="0" borderId="0" xfId="0" applyFont="1"/>
    <xf numFmtId="164" fontId="8" fillId="0" borderId="0" xfId="0" applyNumberFormat="1" applyFont="1" applyAlignment="1">
      <alignment horizontal="right"/>
    </xf>
    <xf numFmtId="164" fontId="2" fillId="5" borderId="0" xfId="0" applyNumberFormat="1" applyFont="1" applyFill="1" applyAlignment="1">
      <alignment horizontal="right"/>
    </xf>
    <xf numFmtId="164" fontId="3" fillId="6" borderId="0" xfId="0" applyNumberFormat="1" applyFont="1" applyFill="1" applyAlignment="1">
      <alignment horizontal="right"/>
    </xf>
    <xf numFmtId="164" fontId="4" fillId="8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166" fontId="10" fillId="0" borderId="0" xfId="0" applyNumberFormat="1" applyFont="1"/>
    <xf numFmtId="0" fontId="0" fillId="0" borderId="0" xfId="0" applyAlignment="1">
      <alignment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vertical="center" wrapText="1"/>
    </xf>
    <xf numFmtId="0" fontId="30" fillId="11" borderId="1" xfId="2" applyFont="1" applyFill="1" applyBorder="1" applyAlignment="1">
      <alignment horizontal="center" vertical="center" wrapText="1"/>
    </xf>
    <xf numFmtId="0" fontId="30" fillId="11" borderId="5" xfId="2" applyFont="1" applyFill="1" applyBorder="1" applyAlignment="1">
      <alignment horizontal="center" vertical="center" wrapText="1"/>
    </xf>
    <xf numFmtId="0" fontId="30" fillId="11" borderId="1" xfId="2" applyFont="1" applyFill="1" applyBorder="1" applyAlignment="1">
      <alignment horizontal="left" vertical="center" wrapText="1"/>
    </xf>
    <xf numFmtId="3" fontId="30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center" vertical="center"/>
    </xf>
    <xf numFmtId="49" fontId="30" fillId="12" borderId="1" xfId="0" applyNumberFormat="1" applyFont="1" applyFill="1" applyBorder="1" applyAlignment="1">
      <alignment horizontal="center" vertical="center"/>
    </xf>
    <xf numFmtId="0" fontId="30" fillId="11" borderId="1" xfId="0" applyFont="1" applyFill="1" applyBorder="1" applyAlignment="1">
      <alignment vertical="center"/>
    </xf>
    <xf numFmtId="49" fontId="30" fillId="12" borderId="1" xfId="0" applyNumberFormat="1" applyFont="1" applyFill="1" applyBorder="1" applyAlignment="1">
      <alignment vertical="center"/>
    </xf>
    <xf numFmtId="3" fontId="30" fillId="12" borderId="1" xfId="0" applyNumberFormat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center" vertical="center"/>
    </xf>
    <xf numFmtId="0" fontId="32" fillId="11" borderId="1" xfId="2" quotePrefix="1" applyFont="1" applyFill="1" applyBorder="1" applyAlignment="1">
      <alignment horizontal="left" vertical="center"/>
    </xf>
    <xf numFmtId="0" fontId="32" fillId="11" borderId="1" xfId="2" quotePrefix="1" applyFont="1" applyFill="1" applyBorder="1" applyAlignment="1">
      <alignment horizontal="right" vertical="center"/>
    </xf>
    <xf numFmtId="0" fontId="32" fillId="11" borderId="1" xfId="2" quotePrefix="1" applyFont="1" applyFill="1" applyBorder="1" applyAlignment="1">
      <alignment horizontal="left" vertical="center" wrapText="1"/>
    </xf>
    <xf numFmtId="3" fontId="32" fillId="11" borderId="1" xfId="2" applyNumberFormat="1" applyFont="1" applyFill="1" applyBorder="1" applyAlignment="1">
      <alignment horizontal="right" vertical="center"/>
    </xf>
    <xf numFmtId="0" fontId="30" fillId="11" borderId="1" xfId="0" applyFont="1" applyFill="1" applyBorder="1" applyAlignment="1">
      <alignment horizontal="left" vertical="center"/>
    </xf>
    <xf numFmtId="0" fontId="30" fillId="11" borderId="1" xfId="0" applyFont="1" applyFill="1" applyBorder="1"/>
    <xf numFmtId="0" fontId="30" fillId="11" borderId="1" xfId="0" applyFont="1" applyFill="1" applyBorder="1" applyAlignment="1">
      <alignment vertical="center" wrapText="1"/>
    </xf>
    <xf numFmtId="3" fontId="30" fillId="11" borderId="7" xfId="0" applyNumberFormat="1" applyFont="1" applyFill="1" applyBorder="1" applyAlignment="1">
      <alignment horizontal="right" vertical="center"/>
    </xf>
    <xf numFmtId="3" fontId="30" fillId="11" borderId="8" xfId="0" applyNumberFormat="1" applyFont="1" applyFill="1" applyBorder="1" applyAlignment="1">
      <alignment horizontal="right" vertical="center"/>
    </xf>
    <xf numFmtId="0" fontId="31" fillId="11" borderId="1" xfId="0" applyFont="1" applyFill="1" applyBorder="1" applyAlignment="1">
      <alignment horizontal="center" vertical="center" wrapText="1"/>
    </xf>
    <xf numFmtId="0" fontId="31" fillId="11" borderId="1" xfId="0" applyFont="1" applyFill="1" applyBorder="1"/>
    <xf numFmtId="0" fontId="31" fillId="11" borderId="1" xfId="0" applyFont="1" applyFill="1" applyBorder="1" applyAlignment="1">
      <alignment vertical="center" wrapText="1"/>
    </xf>
    <xf numFmtId="3" fontId="31" fillId="11" borderId="7" xfId="0" applyNumberFormat="1" applyFont="1" applyFill="1" applyBorder="1" applyAlignment="1">
      <alignment horizontal="right" vertical="center"/>
    </xf>
    <xf numFmtId="3" fontId="31" fillId="11" borderId="8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/>
    </xf>
    <xf numFmtId="164" fontId="3" fillId="2" borderId="1" xfId="0" applyNumberFormat="1" applyFont="1" applyFill="1" applyBorder="1" applyAlignment="1">
      <alignment horizontal="center" wrapText="1"/>
    </xf>
    <xf numFmtId="0" fontId="18" fillId="11" borderId="0" xfId="0" applyFont="1" applyFill="1"/>
    <xf numFmtId="0" fontId="18" fillId="11" borderId="0" xfId="0" applyFont="1" applyFill="1" applyAlignment="1">
      <alignment horizontal="left"/>
    </xf>
    <xf numFmtId="4" fontId="18" fillId="11" borderId="0" xfId="0" applyNumberFormat="1" applyFont="1" applyFill="1"/>
    <xf numFmtId="0" fontId="0" fillId="11" borderId="0" xfId="0" applyFill="1"/>
    <xf numFmtId="0" fontId="22" fillId="0" borderId="0" xfId="0" applyFont="1" applyAlignment="1">
      <alignment horizontal="left" vertical="center" wrapText="1"/>
    </xf>
    <xf numFmtId="0" fontId="15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8" fillId="3" borderId="0" xfId="0" applyFont="1" applyFill="1" applyAlignment="1">
      <alignment horizontal="left" wrapText="1"/>
    </xf>
    <xf numFmtId="0" fontId="18" fillId="2" borderId="4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 wrapText="1"/>
    </xf>
    <xf numFmtId="0" fontId="15" fillId="3" borderId="6" xfId="0" applyFont="1" applyFill="1" applyBorder="1" applyAlignment="1">
      <alignment horizontal="left"/>
    </xf>
    <xf numFmtId="0" fontId="22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30" fillId="11" borderId="0" xfId="2" applyFont="1" applyFill="1" applyAlignment="1">
      <alignment horizontal="center" vertical="center" wrapText="1"/>
    </xf>
    <xf numFmtId="0" fontId="31" fillId="11" borderId="0" xfId="2" applyFont="1" applyFill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7"/>
  <sheetViews>
    <sheetView topLeftCell="A82" workbookViewId="0">
      <selection activeCell="B7" sqref="B7"/>
    </sheetView>
  </sheetViews>
  <sheetFormatPr defaultRowHeight="15" x14ac:dyDescent="0.25"/>
  <cols>
    <col min="1" max="1" width="7.85546875" customWidth="1"/>
    <col min="2" max="2" width="56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20.28515625" customWidth="1"/>
    <col min="11" max="11" width="26" customWidth="1"/>
    <col min="12" max="12" width="18.7109375" hidden="1" customWidth="1"/>
    <col min="13" max="26" width="0" hidden="1" customWidth="1"/>
  </cols>
  <sheetData>
    <row r="1" spans="1:12" ht="15" customHeight="1" x14ac:dyDescent="0.25">
      <c r="A1" s="1" t="s">
        <v>139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74" t="s">
        <v>316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</row>
    <row r="4" spans="1:12" ht="20.25" customHeight="1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</row>
    <row r="5" spans="1:12" ht="20.25" customHeight="1" x14ac:dyDescent="0.25">
      <c r="A5" s="166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</row>
    <row r="6" spans="1:12" ht="20.25" customHeight="1" x14ac:dyDescent="0.3">
      <c r="A6" s="5"/>
      <c r="B6" s="5"/>
      <c r="C6" s="40"/>
      <c r="D6" s="123" t="s">
        <v>315</v>
      </c>
      <c r="E6" s="40"/>
      <c r="F6" s="40"/>
      <c r="G6" s="8"/>
      <c r="H6" s="8"/>
      <c r="I6" s="8"/>
      <c r="J6" s="8"/>
      <c r="K6" s="8"/>
      <c r="L6" s="8"/>
    </row>
    <row r="7" spans="1:12" ht="20.25" customHeight="1" x14ac:dyDescent="0.3">
      <c r="A7" s="5"/>
      <c r="B7" s="40"/>
      <c r="C7" s="40"/>
      <c r="D7" s="123" t="s">
        <v>301</v>
      </c>
      <c r="E7" s="40"/>
      <c r="F7" s="40"/>
      <c r="G7" s="8"/>
      <c r="H7" s="8"/>
      <c r="I7" s="8"/>
      <c r="J7" s="8"/>
      <c r="K7" s="8"/>
      <c r="L7" s="8"/>
    </row>
    <row r="8" spans="1:12" ht="20.25" customHeight="1" x14ac:dyDescent="0.3">
      <c r="A8" s="5"/>
      <c r="B8" s="40"/>
      <c r="C8" s="40"/>
      <c r="D8" s="40"/>
      <c r="E8" s="40"/>
      <c r="F8" s="40"/>
      <c r="G8" s="8"/>
      <c r="H8" s="8"/>
      <c r="I8" s="8"/>
      <c r="J8" s="8"/>
      <c r="K8" s="8"/>
      <c r="L8" s="8"/>
    </row>
    <row r="9" spans="1:12" ht="15.75" x14ac:dyDescent="0.25">
      <c r="A9" s="61" t="s">
        <v>224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.75" x14ac:dyDescent="0.25">
      <c r="A10" s="6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176" t="s">
        <v>223</v>
      </c>
      <c r="B11" s="176"/>
      <c r="C11" s="1"/>
      <c r="D11" s="175" t="s">
        <v>223</v>
      </c>
      <c r="E11" s="175"/>
      <c r="F11" s="1"/>
      <c r="G11" s="1"/>
      <c r="H11" s="1"/>
      <c r="I11" s="1"/>
      <c r="J11" s="1"/>
      <c r="K11" s="1"/>
      <c r="L11" s="1"/>
    </row>
    <row r="12" spans="1:12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1" t="s">
        <v>317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.75" x14ac:dyDescent="0.25">
      <c r="A14" s="126" t="s">
        <v>302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75" x14ac:dyDescent="0.25">
      <c r="A15" s="6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61" t="s">
        <v>225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63.75" customHeight="1" x14ac:dyDescent="0.25">
      <c r="A17" s="167" t="s">
        <v>226</v>
      </c>
      <c r="B17" s="168"/>
      <c r="C17" s="62" t="s">
        <v>227</v>
      </c>
      <c r="D17" s="62" t="s">
        <v>228</v>
      </c>
      <c r="E17" s="62" t="s">
        <v>229</v>
      </c>
      <c r="F17" s="63" t="s">
        <v>158</v>
      </c>
      <c r="G17" s="62" t="s">
        <v>230</v>
      </c>
      <c r="H17" s="62" t="s">
        <v>231</v>
      </c>
      <c r="I17" s="62" t="s">
        <v>232</v>
      </c>
      <c r="J17" s="62" t="s">
        <v>222</v>
      </c>
      <c r="K17" s="62" t="s">
        <v>233</v>
      </c>
      <c r="L17" s="62" t="s">
        <v>234</v>
      </c>
    </row>
    <row r="18" spans="1:12" ht="19.5" customHeight="1" x14ac:dyDescent="0.25">
      <c r="A18" s="172" t="s">
        <v>235</v>
      </c>
      <c r="B18" s="172"/>
      <c r="C18" s="64">
        <f>C19+C20</f>
        <v>0</v>
      </c>
      <c r="D18" s="64">
        <f>D19+D20</f>
        <v>1913700</v>
      </c>
      <c r="E18" s="64">
        <f>E19+E20</f>
        <v>0</v>
      </c>
      <c r="F18" s="64">
        <f>F19+F20</f>
        <v>0</v>
      </c>
      <c r="G18" s="64">
        <f>G19+G20</f>
        <v>0</v>
      </c>
      <c r="H18" s="64"/>
      <c r="I18" s="64"/>
      <c r="J18" s="64">
        <f>J19+J20</f>
        <v>1186227</v>
      </c>
      <c r="K18" s="64">
        <f>K19+K20</f>
        <v>1103960</v>
      </c>
      <c r="L18" s="64">
        <f>L19+L20</f>
        <v>0</v>
      </c>
    </row>
    <row r="19" spans="1:12" s="69" customFormat="1" ht="18" customHeight="1" x14ac:dyDescent="0.2">
      <c r="A19" s="65" t="s">
        <v>236</v>
      </c>
      <c r="B19" s="66" t="s">
        <v>237</v>
      </c>
      <c r="C19" s="67">
        <v>0</v>
      </c>
      <c r="D19" s="67">
        <v>1901750</v>
      </c>
      <c r="E19" s="67">
        <v>0</v>
      </c>
      <c r="F19" s="67">
        <f>G19-E19</f>
        <v>0</v>
      </c>
      <c r="G19" s="67">
        <v>0</v>
      </c>
      <c r="H19" s="68" t="str">
        <f>IF(C19&lt;&gt;0,E19/C19,"-")</f>
        <v>-</v>
      </c>
      <c r="I19" s="68">
        <f>IF(D19&lt;&gt;0,E19/D19,"-")</f>
        <v>0</v>
      </c>
      <c r="J19" s="67">
        <v>1184897</v>
      </c>
      <c r="K19" s="67">
        <v>1102630</v>
      </c>
      <c r="L19" s="67">
        <v>0</v>
      </c>
    </row>
    <row r="20" spans="1:12" s="69" customFormat="1" ht="18" customHeight="1" x14ac:dyDescent="0.2">
      <c r="A20" s="65">
        <v>7</v>
      </c>
      <c r="B20" s="66" t="s">
        <v>238</v>
      </c>
      <c r="C20" s="67">
        <v>0</v>
      </c>
      <c r="D20" s="67">
        <v>11950</v>
      </c>
      <c r="E20" s="67">
        <v>0</v>
      </c>
      <c r="F20" s="67">
        <f>G20-E20</f>
        <v>0</v>
      </c>
      <c r="G20" s="67">
        <v>0</v>
      </c>
      <c r="H20" s="68" t="str">
        <f>IF(C20&lt;&gt;0,E20/C20,"-")</f>
        <v>-</v>
      </c>
      <c r="I20" s="68">
        <f>IF(D20&lt;&gt;0,E20/D20,"-")</f>
        <v>0</v>
      </c>
      <c r="J20" s="67">
        <v>1330</v>
      </c>
      <c r="K20" s="67">
        <v>1330</v>
      </c>
      <c r="L20" s="67">
        <v>0</v>
      </c>
    </row>
    <row r="21" spans="1:12" s="69" customFormat="1" ht="18" customHeight="1" x14ac:dyDescent="0.2">
      <c r="A21" s="173" t="s">
        <v>239</v>
      </c>
      <c r="B21" s="173"/>
      <c r="C21" s="70">
        <f>C22+C23</f>
        <v>0</v>
      </c>
      <c r="D21" s="70">
        <f>D22+D23</f>
        <v>1858700</v>
      </c>
      <c r="E21" s="70">
        <f>E22+E23</f>
        <v>0</v>
      </c>
      <c r="F21" s="70">
        <f>F22+F23</f>
        <v>0</v>
      </c>
      <c r="G21" s="70">
        <f>G22+G23</f>
        <v>0</v>
      </c>
      <c r="H21" s="70"/>
      <c r="I21" s="70"/>
      <c r="J21" s="70">
        <f>J22+J23</f>
        <v>1031987</v>
      </c>
      <c r="K21" s="70">
        <f>K22+K23</f>
        <v>968015</v>
      </c>
      <c r="L21" s="70">
        <f>L22+L23</f>
        <v>0</v>
      </c>
    </row>
    <row r="22" spans="1:12" s="69" customFormat="1" ht="18" customHeight="1" x14ac:dyDescent="0.2">
      <c r="A22" s="71">
        <v>3</v>
      </c>
      <c r="B22" s="72" t="s">
        <v>119</v>
      </c>
      <c r="C22" s="73">
        <v>0</v>
      </c>
      <c r="D22" s="73">
        <v>1070115</v>
      </c>
      <c r="E22" s="73">
        <v>0</v>
      </c>
      <c r="F22" s="73">
        <f>G22-E22</f>
        <v>0</v>
      </c>
      <c r="G22" s="73">
        <v>0</v>
      </c>
      <c r="H22" s="74" t="str">
        <f>IF(C22&lt;&gt;0,E22/C22,"-")</f>
        <v>-</v>
      </c>
      <c r="I22" s="74">
        <f>IF(D22&lt;&gt;0,E22/D22,"-")</f>
        <v>0</v>
      </c>
      <c r="J22" s="73">
        <v>610560</v>
      </c>
      <c r="K22" s="73">
        <v>610560</v>
      </c>
      <c r="L22" s="73">
        <v>0</v>
      </c>
    </row>
    <row r="23" spans="1:12" s="69" customFormat="1" ht="18" customHeight="1" x14ac:dyDescent="0.2">
      <c r="A23" s="65">
        <v>4</v>
      </c>
      <c r="B23" s="66" t="s">
        <v>148</v>
      </c>
      <c r="C23" s="67">
        <v>0</v>
      </c>
      <c r="D23" s="67">
        <v>788585</v>
      </c>
      <c r="E23" s="67">
        <v>0</v>
      </c>
      <c r="F23" s="67">
        <f>G23-E23</f>
        <v>0</v>
      </c>
      <c r="G23" s="67">
        <v>0</v>
      </c>
      <c r="H23" s="68" t="str">
        <f>IF(C23&lt;&gt;0,E23/C23,"-")</f>
        <v>-</v>
      </c>
      <c r="I23" s="68">
        <f>IF(D23&lt;&gt;0,E23/D23,"-")</f>
        <v>0</v>
      </c>
      <c r="J23" s="67">
        <v>421427</v>
      </c>
      <c r="K23" s="67">
        <v>357455</v>
      </c>
      <c r="L23" s="67">
        <v>0</v>
      </c>
    </row>
    <row r="24" spans="1:12" s="69" customFormat="1" ht="18" customHeight="1" x14ac:dyDescent="0.2">
      <c r="A24" s="75" t="s">
        <v>240</v>
      </c>
      <c r="B24" s="75"/>
      <c r="C24" s="76">
        <f>C19+C20-C22-C23</f>
        <v>0</v>
      </c>
      <c r="D24" s="76">
        <f>D19+D20-D22-D23</f>
        <v>55000</v>
      </c>
      <c r="E24" s="76">
        <f>E19+E20-E22-E23</f>
        <v>0</v>
      </c>
      <c r="F24" s="76">
        <f>G24-E24</f>
        <v>0</v>
      </c>
      <c r="G24" s="76">
        <f>G19+G20-G22-G23</f>
        <v>0</v>
      </c>
      <c r="H24" s="77" t="str">
        <f>IF(C24&lt;&gt;0,E24/C24,"-")</f>
        <v>-</v>
      </c>
      <c r="I24" s="77">
        <f>IF(D24&lt;&gt;0,E24/D24,"-")</f>
        <v>0</v>
      </c>
      <c r="J24" s="76">
        <f>J19+J20-J22-J23</f>
        <v>154240</v>
      </c>
      <c r="K24" s="76">
        <f>K19+K20-K22-K23</f>
        <v>135945</v>
      </c>
      <c r="L24" s="76">
        <f>L19+L20-L22-L23</f>
        <v>0</v>
      </c>
    </row>
    <row r="25" spans="1:12" s="69" customFormat="1" ht="18" customHeight="1" x14ac:dyDescent="0.2">
      <c r="A25" s="78"/>
      <c r="B25" s="78"/>
      <c r="C25" s="13"/>
      <c r="D25" s="13"/>
      <c r="E25" s="13"/>
      <c r="F25" s="13"/>
      <c r="G25" s="13"/>
      <c r="H25" s="79"/>
      <c r="I25" s="79"/>
      <c r="J25" s="13"/>
      <c r="K25" s="13"/>
      <c r="L25" s="13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5.75" x14ac:dyDescent="0.25">
      <c r="A27" s="61" t="s">
        <v>241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63.75" customHeight="1" x14ac:dyDescent="0.25">
      <c r="A28" s="167" t="s">
        <v>226</v>
      </c>
      <c r="B28" s="168"/>
      <c r="C28" s="62" t="str">
        <f t="shared" ref="C28:L28" si="0">C17</f>
        <v>Izvršenje 2022. godine</v>
      </c>
      <c r="D28" s="62" t="str">
        <f t="shared" si="0"/>
        <v>Prijedlog plana za 2023. godinu</v>
      </c>
      <c r="E28" s="62" t="str">
        <f t="shared" si="0"/>
        <v>Izvršenje 2023. godine</v>
      </c>
      <c r="F28" s="62" t="str">
        <f t="shared" si="0"/>
        <v>Povećanje/smanjenje plana</v>
      </c>
      <c r="G28" s="62" t="str">
        <f t="shared" si="0"/>
        <v>Novi plan 2023. godine</v>
      </c>
      <c r="H28" s="62" t="str">
        <f t="shared" si="0"/>
        <v>Indeks izvršenje 2023 / izvršenje 2022. godine</v>
      </c>
      <c r="I28" s="62" t="str">
        <f t="shared" si="0"/>
        <v>Indeks izvršenje 2023 / plan 2023. godine</v>
      </c>
      <c r="J28" s="62" t="str">
        <f t="shared" si="0"/>
        <v>Projekcija za 2024.</v>
      </c>
      <c r="K28" s="62" t="str">
        <f t="shared" si="0"/>
        <v>Projekcija 2025.</v>
      </c>
      <c r="L28" s="62" t="str">
        <f t="shared" si="0"/>
        <v>Projekcija 2026.</v>
      </c>
    </row>
    <row r="29" spans="1:12" s="69" customFormat="1" ht="18" customHeight="1" x14ac:dyDescent="0.2">
      <c r="A29" s="65">
        <v>8</v>
      </c>
      <c r="B29" s="66" t="s">
        <v>242</v>
      </c>
      <c r="C29" s="67">
        <v>0</v>
      </c>
      <c r="D29" s="67">
        <v>216545</v>
      </c>
      <c r="E29" s="67">
        <v>0</v>
      </c>
      <c r="F29" s="67">
        <f>G29-E29</f>
        <v>0</v>
      </c>
      <c r="G29" s="67">
        <v>0</v>
      </c>
      <c r="H29" s="68" t="str">
        <f>IF(C29&lt;&gt;0,E29/C29,"-")</f>
        <v>-</v>
      </c>
      <c r="I29" s="68">
        <f>IF(D29&lt;&gt;0,E29/D29,"-")</f>
        <v>0</v>
      </c>
      <c r="J29" s="67">
        <v>0</v>
      </c>
      <c r="K29" s="67">
        <v>0</v>
      </c>
      <c r="L29" s="67">
        <v>0</v>
      </c>
    </row>
    <row r="30" spans="1:12" s="69" customFormat="1" ht="18" customHeight="1" x14ac:dyDescent="0.2">
      <c r="A30" s="65">
        <v>5</v>
      </c>
      <c r="B30" s="66" t="s">
        <v>243</v>
      </c>
      <c r="C30" s="67">
        <v>0</v>
      </c>
      <c r="D30" s="67">
        <v>220800</v>
      </c>
      <c r="E30" s="67">
        <v>0</v>
      </c>
      <c r="F30" s="67">
        <f>G30-E30</f>
        <v>0</v>
      </c>
      <c r="G30" s="67">
        <v>0</v>
      </c>
      <c r="H30" s="68" t="str">
        <f>IF(C30&lt;&gt;0,E30/C30,"-")</f>
        <v>-</v>
      </c>
      <c r="I30" s="68">
        <f>IF(D30&lt;&gt;0,E30/D30,"-")</f>
        <v>0</v>
      </c>
      <c r="J30" s="67">
        <v>84240</v>
      </c>
      <c r="K30" s="67">
        <v>44240</v>
      </c>
      <c r="L30" s="67">
        <v>0</v>
      </c>
    </row>
    <row r="31" spans="1:12" s="69" customFormat="1" ht="18" customHeight="1" x14ac:dyDescent="0.2">
      <c r="A31" s="75" t="s">
        <v>244</v>
      </c>
      <c r="B31" s="75"/>
      <c r="C31" s="76">
        <v>0</v>
      </c>
      <c r="D31" s="76">
        <f>D29-D30</f>
        <v>-4255</v>
      </c>
      <c r="E31" s="76">
        <f>E29-E30</f>
        <v>0</v>
      </c>
      <c r="F31" s="76">
        <f>F29-F30</f>
        <v>0</v>
      </c>
      <c r="G31" s="76">
        <f>G29-G30</f>
        <v>0</v>
      </c>
      <c r="H31" s="77" t="str">
        <f>IF(C31&lt;&gt;0,E31/C31,"-")</f>
        <v>-</v>
      </c>
      <c r="I31" s="77">
        <f>IF(D31&lt;&gt;0,E31/D31,"-")</f>
        <v>0</v>
      </c>
      <c r="J31" s="76">
        <f>J29-J30</f>
        <v>-84240</v>
      </c>
      <c r="K31" s="76">
        <f>K29-K30</f>
        <v>-44240</v>
      </c>
      <c r="L31" s="76">
        <f>L29-L30</f>
        <v>0</v>
      </c>
    </row>
    <row r="32" spans="1:12" s="69" customFormat="1" ht="14.25" customHeight="1" x14ac:dyDescent="0.2">
      <c r="A32" s="78"/>
      <c r="B32" s="78"/>
      <c r="C32" s="13"/>
      <c r="D32" s="13"/>
      <c r="E32" s="13"/>
      <c r="F32" s="13"/>
      <c r="G32" s="13"/>
      <c r="H32" s="79"/>
      <c r="I32" s="79"/>
      <c r="J32" s="13"/>
      <c r="K32" s="13"/>
      <c r="L32" s="13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.75" x14ac:dyDescent="0.25">
      <c r="A34" s="61" t="s">
        <v>245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63.75" customHeight="1" x14ac:dyDescent="0.25">
      <c r="A35" s="167"/>
      <c r="B35" s="168"/>
      <c r="C35" s="62" t="str">
        <f t="shared" ref="C35:L35" si="1">C28</f>
        <v>Izvršenje 2022. godine</v>
      </c>
      <c r="D35" s="62" t="str">
        <f t="shared" si="1"/>
        <v>Prijedlog plana za 2023. godinu</v>
      </c>
      <c r="E35" s="62" t="str">
        <f t="shared" si="1"/>
        <v>Izvršenje 2023. godine</v>
      </c>
      <c r="F35" s="62" t="str">
        <f t="shared" si="1"/>
        <v>Povećanje/smanjenje plana</v>
      </c>
      <c r="G35" s="62" t="str">
        <f t="shared" si="1"/>
        <v>Novi plan 2023. godine</v>
      </c>
      <c r="H35" s="62" t="str">
        <f t="shared" si="1"/>
        <v>Indeks izvršenje 2023 / izvršenje 2022. godine</v>
      </c>
      <c r="I35" s="62" t="str">
        <f t="shared" si="1"/>
        <v>Indeks izvršenje 2023 / plan 2023. godine</v>
      </c>
      <c r="J35" s="62" t="str">
        <f t="shared" si="1"/>
        <v>Projekcija za 2024.</v>
      </c>
      <c r="K35" s="62" t="str">
        <f t="shared" si="1"/>
        <v>Projekcija 2025.</v>
      </c>
      <c r="L35" s="62" t="str">
        <f t="shared" si="1"/>
        <v>Projekcija 2026.</v>
      </c>
    </row>
    <row r="36" spans="1:12" ht="18.75" customHeight="1" x14ac:dyDescent="0.25">
      <c r="A36" s="80" t="s">
        <v>246</v>
      </c>
      <c r="B36" s="1"/>
      <c r="C36" s="81"/>
      <c r="D36" s="81">
        <v>-212450</v>
      </c>
      <c r="E36" s="81"/>
      <c r="F36" s="81"/>
      <c r="G36" s="81"/>
      <c r="H36" s="81"/>
      <c r="I36" s="81"/>
      <c r="J36" s="81">
        <v>-161705</v>
      </c>
      <c r="K36" s="81">
        <v>-91705</v>
      </c>
      <c r="L36" s="81"/>
    </row>
    <row r="37" spans="1:12" ht="33" customHeight="1" x14ac:dyDescent="0.25">
      <c r="A37" s="169" t="s">
        <v>247</v>
      </c>
      <c r="B37" s="169"/>
      <c r="C37" s="82"/>
      <c r="D37" s="82">
        <v>-50745</v>
      </c>
      <c r="E37" s="82"/>
      <c r="F37" s="82"/>
      <c r="G37" s="82"/>
      <c r="H37" s="82"/>
      <c r="I37" s="82"/>
      <c r="J37" s="82">
        <v>-70000</v>
      </c>
      <c r="K37" s="82">
        <v>-91705</v>
      </c>
      <c r="L37" s="82"/>
    </row>
    <row r="38" spans="1:12" x14ac:dyDescent="0.25">
      <c r="A38" s="1"/>
      <c r="B38" s="1"/>
      <c r="C38" s="81"/>
      <c r="D38" s="81"/>
      <c r="E38" s="81"/>
      <c r="F38" s="81"/>
      <c r="G38" s="81"/>
      <c r="H38" s="81"/>
      <c r="I38" s="81"/>
      <c r="J38" s="81"/>
      <c r="K38" s="81"/>
      <c r="L38" s="81"/>
    </row>
    <row r="39" spans="1:12" ht="18.75" customHeight="1" x14ac:dyDescent="0.25">
      <c r="A39" s="170" t="s">
        <v>248</v>
      </c>
      <c r="B39" s="171"/>
      <c r="C39" s="83">
        <f>C24+C31</f>
        <v>0</v>
      </c>
      <c r="D39" s="83">
        <f>D24+D31+D37</f>
        <v>0</v>
      </c>
      <c r="E39" s="83">
        <f>E24+E31</f>
        <v>0</v>
      </c>
      <c r="F39" s="83">
        <f>F24+F31</f>
        <v>0</v>
      </c>
      <c r="G39" s="83">
        <f>G24+G31</f>
        <v>0</v>
      </c>
      <c r="H39" s="83"/>
      <c r="I39" s="83"/>
      <c r="J39" s="83">
        <f>J24+J31+J37</f>
        <v>0</v>
      </c>
      <c r="K39" s="83">
        <f>K24+K31+K37</f>
        <v>0</v>
      </c>
      <c r="L39" s="83">
        <f>L24+L31</f>
        <v>0</v>
      </c>
    </row>
    <row r="40" spans="1:12" s="165" customFormat="1" ht="18.75" customHeight="1" x14ac:dyDescent="0.25">
      <c r="A40" s="163"/>
      <c r="B40" s="163"/>
      <c r="C40" s="164"/>
      <c r="D40" s="164"/>
      <c r="E40" s="164"/>
      <c r="F40" s="164"/>
      <c r="G40" s="164"/>
      <c r="H40" s="164"/>
      <c r="I40" s="164"/>
      <c r="J40" s="164"/>
      <c r="K40" s="164"/>
      <c r="L40" s="164"/>
    </row>
    <row r="41" spans="1:12" s="165" customFormat="1" ht="18.75" customHeight="1" x14ac:dyDescent="0.25">
      <c r="A41" s="163"/>
      <c r="B41" s="163"/>
      <c r="C41" s="164"/>
      <c r="D41" s="164"/>
      <c r="E41" s="164"/>
      <c r="F41" s="164"/>
      <c r="G41" s="164"/>
      <c r="H41" s="164"/>
      <c r="I41" s="164"/>
      <c r="J41" s="164"/>
      <c r="K41" s="164"/>
      <c r="L41" s="164"/>
    </row>
    <row r="42" spans="1:12" s="165" customFormat="1" ht="18.75" customHeight="1" x14ac:dyDescent="0.25">
      <c r="A42" s="163"/>
      <c r="B42" s="163"/>
      <c r="C42" s="164"/>
      <c r="D42" s="164"/>
      <c r="E42" s="164"/>
      <c r="F42" s="164"/>
      <c r="G42" s="164"/>
      <c r="H42" s="164"/>
      <c r="I42" s="164"/>
      <c r="J42" s="164"/>
      <c r="K42" s="164"/>
      <c r="L42" s="164"/>
    </row>
    <row r="43" spans="1:12" s="165" customFormat="1" ht="18.75" customHeight="1" x14ac:dyDescent="0.25">
      <c r="A43" s="163"/>
      <c r="B43" s="163"/>
      <c r="C43" s="164"/>
      <c r="D43" s="164"/>
      <c r="E43" s="164"/>
      <c r="F43" s="164"/>
      <c r="G43" s="164"/>
      <c r="H43" s="164"/>
      <c r="I43" s="164"/>
      <c r="J43" s="164"/>
      <c r="K43" s="164"/>
      <c r="L43" s="164"/>
    </row>
    <row r="44" spans="1:12" s="165" customFormat="1" ht="18.75" customHeight="1" x14ac:dyDescent="0.25">
      <c r="A44" s="163"/>
      <c r="B44" s="163"/>
      <c r="C44" s="164"/>
      <c r="D44" s="164"/>
      <c r="E44" s="164"/>
      <c r="F44" s="164"/>
      <c r="G44" s="164"/>
      <c r="H44" s="164"/>
      <c r="I44" s="164"/>
      <c r="J44" s="164"/>
      <c r="K44" s="164"/>
      <c r="L44" s="164"/>
    </row>
    <row r="45" spans="1:12" s="165" customFormat="1" ht="18.75" customHeight="1" x14ac:dyDescent="0.25">
      <c r="A45" s="163"/>
      <c r="B45" s="163"/>
      <c r="C45" s="164"/>
      <c r="D45" s="164"/>
      <c r="E45" s="164"/>
      <c r="F45" s="164"/>
      <c r="G45" s="164"/>
      <c r="H45" s="164"/>
      <c r="I45" s="164"/>
      <c r="J45" s="164"/>
      <c r="K45" s="164"/>
      <c r="L45" s="164"/>
    </row>
    <row r="46" spans="1:12" s="165" customFormat="1" ht="18.75" customHeight="1" x14ac:dyDescent="0.25">
      <c r="A46" s="163"/>
      <c r="B46" s="163"/>
      <c r="C46" s="164"/>
      <c r="D46" s="164"/>
      <c r="E46" s="164"/>
      <c r="F46" s="164"/>
      <c r="G46" s="164"/>
      <c r="H46" s="164"/>
      <c r="I46" s="164"/>
      <c r="J46" s="164"/>
      <c r="K46" s="164"/>
      <c r="L46" s="164"/>
    </row>
    <row r="47" spans="1:12" s="165" customFormat="1" ht="18.75" customHeight="1" x14ac:dyDescent="0.25">
      <c r="A47" s="163"/>
      <c r="B47" s="163"/>
      <c r="C47" s="164"/>
      <c r="D47" s="164"/>
      <c r="E47" s="164"/>
      <c r="F47" s="164"/>
      <c r="G47" s="164"/>
      <c r="H47" s="164"/>
      <c r="I47" s="164"/>
      <c r="J47" s="164"/>
      <c r="K47" s="164"/>
      <c r="L47" s="164"/>
    </row>
    <row r="48" spans="1:12" ht="18" customHeight="1" x14ac:dyDescent="0.25">
      <c r="A48" s="162" t="s">
        <v>249</v>
      </c>
      <c r="B48" s="162"/>
      <c r="C48" s="84">
        <v>7.5345000000000004</v>
      </c>
      <c r="D48" s="132">
        <v>7.5345000000000004</v>
      </c>
      <c r="E48" s="132"/>
      <c r="F48" s="132"/>
      <c r="G48" s="132"/>
      <c r="H48" s="132"/>
      <c r="I48" s="132"/>
      <c r="J48" s="132">
        <v>7.5345000000000004</v>
      </c>
      <c r="K48" s="132">
        <v>7.5345000000000004</v>
      </c>
      <c r="L48" s="1"/>
    </row>
    <row r="49" spans="1:12" ht="15.75" x14ac:dyDescent="0.25">
      <c r="A49" s="61" t="s">
        <v>250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.75" x14ac:dyDescent="0.25">
      <c r="A50" s="61" t="s">
        <v>225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63.75" customHeight="1" x14ac:dyDescent="0.25">
      <c r="A51" s="167" t="s">
        <v>226</v>
      </c>
      <c r="B51" s="168"/>
      <c r="C51" s="62" t="s">
        <v>251</v>
      </c>
      <c r="D51" s="62" t="str">
        <f>D35</f>
        <v>Prijedlog plana za 2023. godinu</v>
      </c>
      <c r="E51" s="62" t="s">
        <v>252</v>
      </c>
      <c r="F51" s="63" t="s">
        <v>158</v>
      </c>
      <c r="G51" s="62" t="s">
        <v>253</v>
      </c>
      <c r="H51" s="62" t="s">
        <v>254</v>
      </c>
      <c r="I51" s="62" t="s">
        <v>255</v>
      </c>
      <c r="J51" s="62" t="str">
        <f>J35</f>
        <v>Projekcija za 2024.</v>
      </c>
      <c r="K51" s="62" t="str">
        <f>K35</f>
        <v>Projekcija 2025.</v>
      </c>
      <c r="L51" s="62" t="s">
        <v>256</v>
      </c>
    </row>
    <row r="52" spans="1:12" ht="19.5" customHeight="1" x14ac:dyDescent="0.25">
      <c r="A52" s="172" t="s">
        <v>235</v>
      </c>
      <c r="B52" s="172"/>
      <c r="C52" s="64">
        <f>C53+C54</f>
        <v>0</v>
      </c>
      <c r="D52" s="64">
        <f>D53+D54</f>
        <v>14418772.66</v>
      </c>
      <c r="E52" s="64">
        <f>E53+E54</f>
        <v>0</v>
      </c>
      <c r="F52" s="64">
        <f>F53+F54</f>
        <v>0</v>
      </c>
      <c r="G52" s="64">
        <f>G53+G54</f>
        <v>0</v>
      </c>
      <c r="H52" s="64"/>
      <c r="I52" s="64"/>
      <c r="J52" s="64">
        <f>J53+J54</f>
        <v>8937627.3399999999</v>
      </c>
      <c r="K52" s="64">
        <f>K53+K54</f>
        <v>8317786.6299999999</v>
      </c>
      <c r="L52" s="64">
        <f>L53+L54</f>
        <v>0</v>
      </c>
    </row>
    <row r="53" spans="1:12" s="69" customFormat="1" ht="18" customHeight="1" x14ac:dyDescent="0.2">
      <c r="A53" s="65" t="s">
        <v>236</v>
      </c>
      <c r="B53" s="66" t="s">
        <v>237</v>
      </c>
      <c r="C53" s="67">
        <f>ROUND(C19*C48,2)</f>
        <v>0</v>
      </c>
      <c r="D53" s="67">
        <f>ROUND(D19*D48,2)</f>
        <v>14328735.380000001</v>
      </c>
      <c r="E53" s="67">
        <f>ROUND(E19*E48,2)</f>
        <v>0</v>
      </c>
      <c r="F53" s="67">
        <f>ROUND(F19*F48,2)</f>
        <v>0</v>
      </c>
      <c r="G53" s="67">
        <f>ROUND(G19*G48,2)</f>
        <v>0</v>
      </c>
      <c r="H53" s="68" t="str">
        <f>IF(C53&lt;&gt;0,E53/C53,"-")</f>
        <v>-</v>
      </c>
      <c r="I53" s="68">
        <f>IF(D53&lt;&gt;0,E53/D53,"-")</f>
        <v>0</v>
      </c>
      <c r="J53" s="67">
        <f>ROUND(J19*J48,2)</f>
        <v>8927606.4499999993</v>
      </c>
      <c r="K53" s="67">
        <f>ROUND(K19*K48,2)</f>
        <v>8307765.7400000002</v>
      </c>
      <c r="L53" s="67">
        <f>ROUND(L19*L48,2)</f>
        <v>0</v>
      </c>
    </row>
    <row r="54" spans="1:12" s="69" customFormat="1" ht="18" customHeight="1" x14ac:dyDescent="0.2">
      <c r="A54" s="65">
        <v>7</v>
      </c>
      <c r="B54" s="66" t="s">
        <v>238</v>
      </c>
      <c r="C54" s="67">
        <f>ROUND(C20*C48,2)</f>
        <v>0</v>
      </c>
      <c r="D54" s="67">
        <f>ROUND(D20*D48,2)</f>
        <v>90037.28</v>
      </c>
      <c r="E54" s="67">
        <f>ROUND(E20*E48,2)</f>
        <v>0</v>
      </c>
      <c r="F54" s="67">
        <f>ROUND(F20*F48,2)</f>
        <v>0</v>
      </c>
      <c r="G54" s="67">
        <f>ROUND(G20*G48,2)</f>
        <v>0</v>
      </c>
      <c r="H54" s="68" t="str">
        <f>IF(C54&lt;&gt;0,E54/C54,"-")</f>
        <v>-</v>
      </c>
      <c r="I54" s="68">
        <f>IF(D54&lt;&gt;0,E54/D54,"-")</f>
        <v>0</v>
      </c>
      <c r="J54" s="67">
        <f>ROUND(J20*J48,2)</f>
        <v>10020.89</v>
      </c>
      <c r="K54" s="67">
        <f>ROUND(K20*K48,2)</f>
        <v>10020.89</v>
      </c>
      <c r="L54" s="67">
        <f>ROUND(L20*L48,2)</f>
        <v>0</v>
      </c>
    </row>
    <row r="55" spans="1:12" s="69" customFormat="1" ht="18" customHeight="1" x14ac:dyDescent="0.2">
      <c r="A55" s="173" t="s">
        <v>239</v>
      </c>
      <c r="B55" s="173"/>
      <c r="C55" s="70">
        <f>C56+C57</f>
        <v>0</v>
      </c>
      <c r="D55" s="70">
        <f>D56+D57</f>
        <v>14004375.149999999</v>
      </c>
      <c r="E55" s="70">
        <f>E56+E57</f>
        <v>0</v>
      </c>
      <c r="F55" s="70">
        <f>F56+F57</f>
        <v>0</v>
      </c>
      <c r="G55" s="70">
        <f>G56+G57</f>
        <v>0</v>
      </c>
      <c r="H55" s="70"/>
      <c r="I55" s="70"/>
      <c r="J55" s="70">
        <f>J56+J57</f>
        <v>7775506.0500000007</v>
      </c>
      <c r="K55" s="70">
        <f>K56+K57</f>
        <v>7293509.0200000005</v>
      </c>
      <c r="L55" s="70">
        <f>L56+L57</f>
        <v>0</v>
      </c>
    </row>
    <row r="56" spans="1:12" s="69" customFormat="1" ht="18" customHeight="1" x14ac:dyDescent="0.2">
      <c r="A56" s="71">
        <v>3</v>
      </c>
      <c r="B56" s="72" t="s">
        <v>119</v>
      </c>
      <c r="C56" s="73">
        <f>ROUND(C22*C48,2)</f>
        <v>0</v>
      </c>
      <c r="D56" s="73">
        <f>ROUND(D22*D48,2)</f>
        <v>8062781.4699999997</v>
      </c>
      <c r="E56" s="73">
        <f>ROUND(E22*E48,2)</f>
        <v>0</v>
      </c>
      <c r="F56" s="73">
        <f>ROUND(F22*F48,2)</f>
        <v>0</v>
      </c>
      <c r="G56" s="73">
        <f>ROUND(G22*G48,2)</f>
        <v>0</v>
      </c>
      <c r="H56" s="74" t="str">
        <f>IF(C56&lt;&gt;0,E56/C56,"-")</f>
        <v>-</v>
      </c>
      <c r="I56" s="74">
        <f>IF(D56&lt;&gt;0,E56/D56,"-")</f>
        <v>0</v>
      </c>
      <c r="J56" s="73">
        <f>ROUND(J22*J48,2)</f>
        <v>4600264.32</v>
      </c>
      <c r="K56" s="73">
        <f>ROUND(K22*K48,2)</f>
        <v>4600264.32</v>
      </c>
      <c r="L56" s="73">
        <f>ROUND(L22*L48,2)</f>
        <v>0</v>
      </c>
    </row>
    <row r="57" spans="1:12" s="69" customFormat="1" ht="18" customHeight="1" x14ac:dyDescent="0.2">
      <c r="A57" s="65">
        <v>4</v>
      </c>
      <c r="B57" s="66" t="s">
        <v>148</v>
      </c>
      <c r="C57" s="67">
        <f>ROUND(C23*C48,2)</f>
        <v>0</v>
      </c>
      <c r="D57" s="67">
        <f>ROUND(D23*D48,2)</f>
        <v>5941593.6799999997</v>
      </c>
      <c r="E57" s="67">
        <f>ROUND(E23*E48,2)</f>
        <v>0</v>
      </c>
      <c r="F57" s="67">
        <f>ROUND(F23*F48,2)</f>
        <v>0</v>
      </c>
      <c r="G57" s="67">
        <f>ROUND(G23*G48,2)</f>
        <v>0</v>
      </c>
      <c r="H57" s="68" t="str">
        <f>IF(C57&lt;&gt;0,E57/C57,"-")</f>
        <v>-</v>
      </c>
      <c r="I57" s="68">
        <f>IF(D57&lt;&gt;0,E57/D57,"-")</f>
        <v>0</v>
      </c>
      <c r="J57" s="67">
        <f>ROUND(J23*J48,2)</f>
        <v>3175241.73</v>
      </c>
      <c r="K57" s="67">
        <f>ROUND(K23*K48,2)</f>
        <v>2693244.7</v>
      </c>
      <c r="L57" s="67">
        <f>ROUND(L23*L48,2)</f>
        <v>0</v>
      </c>
    </row>
    <row r="58" spans="1:12" s="69" customFormat="1" ht="18" customHeight="1" x14ac:dyDescent="0.2">
      <c r="A58" s="75" t="s">
        <v>240</v>
      </c>
      <c r="B58" s="75"/>
      <c r="C58" s="76">
        <f>C53+C54-C56-C57</f>
        <v>0</v>
      </c>
      <c r="D58" s="76">
        <f>D53+D54-D56-D57</f>
        <v>414397.51000000071</v>
      </c>
      <c r="E58" s="76">
        <f>E53+E54-E56-E57</f>
        <v>0</v>
      </c>
      <c r="F58" s="76">
        <f>G58-E58</f>
        <v>0</v>
      </c>
      <c r="G58" s="76">
        <f>G53+G54-G56-G57</f>
        <v>0</v>
      </c>
      <c r="H58" s="77" t="str">
        <f>IF(C58&lt;&gt;0,E58/C58,"-")</f>
        <v>-</v>
      </c>
      <c r="I58" s="77">
        <f>IF(D58&lt;&gt;0,E58/D58,"-")</f>
        <v>0</v>
      </c>
      <c r="J58" s="76">
        <f>J53+J54-J56-J57</f>
        <v>1162121.2899999996</v>
      </c>
      <c r="K58" s="76">
        <f>K53+K54-K56-K57</f>
        <v>1024277.6099999994</v>
      </c>
      <c r="L58" s="76">
        <f>L53+L54-L56-L57</f>
        <v>0</v>
      </c>
    </row>
    <row r="59" spans="1:12" s="69" customFormat="1" ht="18" customHeight="1" x14ac:dyDescent="0.2">
      <c r="A59" s="78"/>
      <c r="B59" s="78"/>
      <c r="C59" s="13"/>
      <c r="D59" s="13"/>
      <c r="E59" s="13"/>
      <c r="F59" s="13"/>
      <c r="G59" s="13"/>
      <c r="H59" s="79"/>
      <c r="I59" s="79"/>
      <c r="J59" s="13"/>
      <c r="K59" s="13"/>
      <c r="L59" s="13"/>
    </row>
    <row r="60" spans="1:1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.75" x14ac:dyDescent="0.25">
      <c r="A61" s="61" t="s">
        <v>257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63.75" customHeight="1" x14ac:dyDescent="0.25">
      <c r="A62" s="167" t="s">
        <v>226</v>
      </c>
      <c r="B62" s="168"/>
      <c r="C62" s="62" t="str">
        <f t="shared" ref="C62:L62" si="2">C51</f>
        <v>##CDSNaslov##IzvrsenjePG</v>
      </c>
      <c r="D62" s="62" t="str">
        <f t="shared" si="2"/>
        <v>Prijedlog plana za 2023. godinu</v>
      </c>
      <c r="E62" s="62" t="str">
        <f t="shared" si="2"/>
        <v>##CDSNaslov##IzvrsenjeOG</v>
      </c>
      <c r="F62" s="62" t="str">
        <f t="shared" si="2"/>
        <v>Povećanje/smanjenje plana</v>
      </c>
      <c r="G62" s="62" t="str">
        <f t="shared" si="2"/>
        <v>##CDSNaslov##NoviPlanOG</v>
      </c>
      <c r="H62" s="62" t="str">
        <f t="shared" si="2"/>
        <v>##CDSNaslov##IndeksIzvr</v>
      </c>
      <c r="I62" s="62" t="str">
        <f t="shared" si="2"/>
        <v>##CDSNaslov##IndeksIzvrPlan</v>
      </c>
      <c r="J62" s="62" t="str">
        <f t="shared" si="2"/>
        <v>Projekcija za 2024.</v>
      </c>
      <c r="K62" s="62" t="str">
        <f t="shared" si="2"/>
        <v>Projekcija 2025.</v>
      </c>
      <c r="L62" s="62" t="str">
        <f t="shared" si="2"/>
        <v>##CDSNaslov##Projekcija3</v>
      </c>
    </row>
    <row r="63" spans="1:12" s="69" customFormat="1" ht="18" customHeight="1" x14ac:dyDescent="0.2">
      <c r="A63" s="65">
        <v>8</v>
      </c>
      <c r="B63" s="66" t="s">
        <v>242</v>
      </c>
      <c r="C63" s="67">
        <f>ROUND(C29*C48,2)</f>
        <v>0</v>
      </c>
      <c r="D63" s="67">
        <f>ROUND(D29*D48,2)</f>
        <v>1631558.3</v>
      </c>
      <c r="E63" s="67">
        <f>ROUND(E29*E48,2)</f>
        <v>0</v>
      </c>
      <c r="F63" s="67">
        <f>ROUND(F29*F48,2)</f>
        <v>0</v>
      </c>
      <c r="G63" s="67">
        <f>ROUND(G29*G48,2)</f>
        <v>0</v>
      </c>
      <c r="H63" s="68" t="str">
        <f>IF(C63&lt;&gt;0,E63/C63,"-")</f>
        <v>-</v>
      </c>
      <c r="I63" s="68">
        <f>IF(D63&lt;&gt;0,E63/D63,"-")</f>
        <v>0</v>
      </c>
      <c r="J63" s="67">
        <f>ROUND(J29*J48,2)</f>
        <v>0</v>
      </c>
      <c r="K63" s="67">
        <f>ROUND(K29*K48,2)</f>
        <v>0</v>
      </c>
      <c r="L63" s="67">
        <f>ROUND(L29*L48,2)</f>
        <v>0</v>
      </c>
    </row>
    <row r="64" spans="1:12" s="69" customFormat="1" ht="18" customHeight="1" x14ac:dyDescent="0.2">
      <c r="A64" s="65">
        <v>5</v>
      </c>
      <c r="B64" s="66" t="s">
        <v>243</v>
      </c>
      <c r="C64" s="67">
        <f>ROUND(C30*C48,2)</f>
        <v>0</v>
      </c>
      <c r="D64" s="67">
        <f>ROUND(D30*D48,2)</f>
        <v>1663617.6</v>
      </c>
      <c r="E64" s="67">
        <f>ROUND(E30*E48,2)</f>
        <v>0</v>
      </c>
      <c r="F64" s="67">
        <f>ROUND(F30*F48,2)</f>
        <v>0</v>
      </c>
      <c r="G64" s="67">
        <f>ROUND(G30*G48,2)</f>
        <v>0</v>
      </c>
      <c r="H64" s="68" t="str">
        <f>IF(C64&lt;&gt;0,E64/C64,"-")</f>
        <v>-</v>
      </c>
      <c r="I64" s="68">
        <f>IF(D64&lt;&gt;0,E64/D64,"-")</f>
        <v>0</v>
      </c>
      <c r="J64" s="67">
        <f>ROUND(J30*J48,2)</f>
        <v>634706.28</v>
      </c>
      <c r="K64" s="67">
        <f>ROUND(K30*K48,2)</f>
        <v>333326.28000000003</v>
      </c>
      <c r="L64" s="67">
        <f>ROUND(L30*L48,2)</f>
        <v>0</v>
      </c>
    </row>
    <row r="65" spans="1:12" s="69" customFormat="1" ht="18" customHeight="1" x14ac:dyDescent="0.2">
      <c r="A65" s="75" t="s">
        <v>244</v>
      </c>
      <c r="B65" s="75"/>
      <c r="C65" s="76">
        <v>0</v>
      </c>
      <c r="D65" s="76">
        <f>D63-D64</f>
        <v>-32059.300000000047</v>
      </c>
      <c r="E65" s="76">
        <f>E63-E64</f>
        <v>0</v>
      </c>
      <c r="F65" s="76">
        <f>F63-F64</f>
        <v>0</v>
      </c>
      <c r="G65" s="76">
        <f>G63-G64</f>
        <v>0</v>
      </c>
      <c r="H65" s="77" t="str">
        <f>IF(C65&lt;&gt;0,E65/C65,"-")</f>
        <v>-</v>
      </c>
      <c r="I65" s="77">
        <f>IF(D65&lt;&gt;0,E65/D65,"-")</f>
        <v>0</v>
      </c>
      <c r="J65" s="76">
        <f>J63-J64</f>
        <v>-634706.28</v>
      </c>
      <c r="K65" s="76">
        <f>K63-K64</f>
        <v>-333326.28000000003</v>
      </c>
      <c r="L65" s="76">
        <f>L63-L64</f>
        <v>0</v>
      </c>
    </row>
    <row r="66" spans="1:12" s="69" customFormat="1" ht="14.25" customHeight="1" x14ac:dyDescent="0.2">
      <c r="A66" s="78"/>
      <c r="B66" s="78"/>
      <c r="C66" s="13"/>
      <c r="D66" s="13"/>
      <c r="E66" s="13"/>
      <c r="F66" s="13"/>
      <c r="G66" s="13"/>
      <c r="H66" s="79"/>
      <c r="I66" s="79"/>
      <c r="J66" s="13"/>
      <c r="K66" s="13"/>
      <c r="L66" s="13"/>
    </row>
    <row r="67" spans="1:12" s="69" customFormat="1" ht="14.25" customHeight="1" x14ac:dyDescent="0.2">
      <c r="A67" s="78"/>
      <c r="B67" s="78"/>
      <c r="C67" s="13"/>
      <c r="D67" s="13"/>
      <c r="E67" s="13"/>
      <c r="F67" s="13"/>
      <c r="G67" s="13"/>
      <c r="H67" s="79"/>
      <c r="I67" s="79"/>
      <c r="J67" s="13"/>
      <c r="K67" s="13"/>
      <c r="L67" s="13"/>
    </row>
    <row r="68" spans="1:12" s="69" customFormat="1" ht="14.25" customHeight="1" x14ac:dyDescent="0.2">
      <c r="A68" s="78"/>
      <c r="B68" s="78"/>
      <c r="C68" s="13"/>
      <c r="D68" s="13"/>
      <c r="E68" s="13"/>
      <c r="F68" s="13"/>
      <c r="G68" s="13"/>
      <c r="H68" s="79"/>
      <c r="I68" s="79"/>
      <c r="J68" s="13"/>
      <c r="K68" s="13"/>
      <c r="L68" s="13"/>
    </row>
    <row r="69" spans="1:12" s="69" customFormat="1" ht="14.25" customHeight="1" x14ac:dyDescent="0.2">
      <c r="A69" s="78"/>
      <c r="B69" s="78"/>
      <c r="C69" s="13"/>
      <c r="D69" s="13"/>
      <c r="E69" s="13"/>
      <c r="F69" s="13"/>
      <c r="G69" s="13"/>
      <c r="H69" s="79"/>
      <c r="I69" s="79"/>
      <c r="J69" s="13"/>
      <c r="K69" s="13"/>
      <c r="L69" s="13"/>
    </row>
    <row r="70" spans="1:12" s="69" customFormat="1" ht="14.25" customHeight="1" x14ac:dyDescent="0.2">
      <c r="A70" s="78"/>
      <c r="B70" s="78"/>
      <c r="C70" s="13"/>
      <c r="D70" s="13"/>
      <c r="E70" s="13"/>
      <c r="F70" s="13"/>
      <c r="G70" s="13"/>
      <c r="H70" s="79"/>
      <c r="I70" s="79"/>
      <c r="J70" s="13"/>
      <c r="K70" s="13"/>
      <c r="L70" s="13"/>
    </row>
    <row r="71" spans="1:12" ht="15.75" x14ac:dyDescent="0.25">
      <c r="A71" s="61" t="s">
        <v>258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ht="63.75" customHeight="1" x14ac:dyDescent="0.25">
      <c r="A72" s="167"/>
      <c r="B72" s="168"/>
      <c r="C72" s="62" t="str">
        <f t="shared" ref="C72:L72" si="3">C62</f>
        <v>##CDSNaslov##IzvrsenjePG</v>
      </c>
      <c r="D72" s="62" t="str">
        <f t="shared" si="3"/>
        <v>Prijedlog plana za 2023. godinu</v>
      </c>
      <c r="E72" s="62" t="str">
        <f t="shared" si="3"/>
        <v>##CDSNaslov##IzvrsenjeOG</v>
      </c>
      <c r="F72" s="62" t="str">
        <f t="shared" si="3"/>
        <v>Povećanje/smanjenje plana</v>
      </c>
      <c r="G72" s="62" t="str">
        <f t="shared" si="3"/>
        <v>##CDSNaslov##NoviPlanOG</v>
      </c>
      <c r="H72" s="62" t="str">
        <f t="shared" si="3"/>
        <v>##CDSNaslov##IndeksIzvr</v>
      </c>
      <c r="I72" s="62" t="str">
        <f t="shared" si="3"/>
        <v>##CDSNaslov##IndeksIzvrPlan</v>
      </c>
      <c r="J72" s="62" t="str">
        <f t="shared" si="3"/>
        <v>Projekcija za 2024.</v>
      </c>
      <c r="K72" s="62" t="str">
        <f t="shared" si="3"/>
        <v>Projekcija 2025.</v>
      </c>
      <c r="L72" s="62" t="str">
        <f t="shared" si="3"/>
        <v>##CDSNaslov##Projekcija3</v>
      </c>
    </row>
    <row r="73" spans="1:12" ht="18.75" customHeight="1" x14ac:dyDescent="0.25">
      <c r="A73" s="80" t="s">
        <v>246</v>
      </c>
      <c r="B73" s="1"/>
      <c r="C73" s="85">
        <f>ROUND(C36*C48,2)</f>
        <v>0</v>
      </c>
      <c r="D73" s="85">
        <f>ROUND(D36*D48,2)</f>
        <v>-1600704.53</v>
      </c>
      <c r="E73" s="85">
        <f>ROUND(E36*E48,2)</f>
        <v>0</v>
      </c>
      <c r="F73" s="85">
        <f>ROUND(F36*F48,2)</f>
        <v>0</v>
      </c>
      <c r="G73" s="85">
        <f>ROUND(G36*G48,2)</f>
        <v>0</v>
      </c>
      <c r="H73" s="86" t="str">
        <f>IF(C73&lt;&gt;0,E73/C73,"-")</f>
        <v>-</v>
      </c>
      <c r="I73" s="86">
        <f>IF(D73&lt;&gt;0,E73/D73,"-")</f>
        <v>0</v>
      </c>
      <c r="J73" s="85">
        <f>ROUND(J36*J48,2)</f>
        <v>-1218366.32</v>
      </c>
      <c r="K73" s="85">
        <f>ROUND(K36*K48,2)</f>
        <v>-690951.32</v>
      </c>
      <c r="L73" s="85">
        <f>ROUND(L36*L48,2)</f>
        <v>0</v>
      </c>
    </row>
    <row r="74" spans="1:12" ht="33" customHeight="1" x14ac:dyDescent="0.25">
      <c r="A74" s="169" t="s">
        <v>247</v>
      </c>
      <c r="B74" s="169"/>
      <c r="C74" s="87">
        <f>ROUND(C37*C48,2)</f>
        <v>0</v>
      </c>
      <c r="D74" s="87">
        <f>ROUND(D37*D48,2)</f>
        <v>-382338.2</v>
      </c>
      <c r="E74" s="87">
        <f>ROUND(E37*E48,2)</f>
        <v>0</v>
      </c>
      <c r="F74" s="87">
        <f>ROUND(F37*F48,2)</f>
        <v>0</v>
      </c>
      <c r="G74" s="87">
        <f>ROUND(G37*G48,2)</f>
        <v>0</v>
      </c>
      <c r="H74" s="88" t="str">
        <f>IF(C74&lt;&gt;0,E74/C74,"-")</f>
        <v>-</v>
      </c>
      <c r="I74" s="88">
        <f>IF(D74&lt;&gt;0,E74/D74,"-")</f>
        <v>0</v>
      </c>
      <c r="J74" s="87">
        <f>ROUND(J37*J48,2)</f>
        <v>-527415</v>
      </c>
      <c r="K74" s="87">
        <f>ROUND(K37*K48,2)</f>
        <v>-690951.32</v>
      </c>
      <c r="L74" s="87">
        <f>ROUND(L37*L48,2)</f>
        <v>0</v>
      </c>
    </row>
    <row r="75" spans="1:12" x14ac:dyDescent="0.25">
      <c r="A75" s="1"/>
      <c r="B75" s="1"/>
      <c r="C75" s="81"/>
      <c r="D75" s="81"/>
      <c r="E75" s="81"/>
      <c r="F75" s="81"/>
      <c r="G75" s="81"/>
      <c r="H75" s="89"/>
      <c r="I75" s="81"/>
      <c r="J75" s="81"/>
      <c r="K75" s="81"/>
      <c r="L75" s="81"/>
    </row>
    <row r="76" spans="1:12" ht="18.75" customHeight="1" x14ac:dyDescent="0.25">
      <c r="A76" s="170" t="s">
        <v>259</v>
      </c>
      <c r="B76" s="171"/>
      <c r="C76" s="83">
        <f>C58+C65</f>
        <v>0</v>
      </c>
      <c r="D76" s="83">
        <f>D58+D65+D74-0.01</f>
        <v>6.4959749558612945E-10</v>
      </c>
      <c r="E76" s="83">
        <f>E58+E65</f>
        <v>0</v>
      </c>
      <c r="F76" s="83">
        <f>F58+F65</f>
        <v>0</v>
      </c>
      <c r="G76" s="83">
        <f>G58+G65</f>
        <v>0</v>
      </c>
      <c r="H76" s="90" t="str">
        <f>IF(C74&lt;&gt;0,E74/C74,"-")</f>
        <v>-</v>
      </c>
      <c r="I76" s="90">
        <f>IF(D76&lt;&gt;0,E76/D76,"-")</f>
        <v>0</v>
      </c>
      <c r="J76" s="83">
        <f>J58+J65+J74-0.01</f>
        <v>-4.5634806176975129E-10</v>
      </c>
      <c r="K76" s="83">
        <f>K58+K65+K74-0.01</f>
        <v>-5.727633835966861E-10</v>
      </c>
      <c r="L76" s="83">
        <f>L58+L65</f>
        <v>0</v>
      </c>
    </row>
    <row r="77" spans="1:12" ht="1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</sheetData>
  <mergeCells count="17">
    <mergeCell ref="A21:B21"/>
    <mergeCell ref="A3:L4"/>
    <mergeCell ref="D11:E11"/>
    <mergeCell ref="A11:B11"/>
    <mergeCell ref="A17:B17"/>
    <mergeCell ref="A18:B18"/>
    <mergeCell ref="A76:B76"/>
    <mergeCell ref="A37:B37"/>
    <mergeCell ref="A39:B39"/>
    <mergeCell ref="A51:B51"/>
    <mergeCell ref="A52:B52"/>
    <mergeCell ref="A55:B55"/>
    <mergeCell ref="A62:B62"/>
    <mergeCell ref="A28:B28"/>
    <mergeCell ref="A35:B35"/>
    <mergeCell ref="A72:B72"/>
    <mergeCell ref="A74:B7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57"/>
  <sheetViews>
    <sheetView topLeftCell="A227" workbookViewId="0">
      <selection activeCell="B58" sqref="B58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20.7109375" customWidth="1"/>
    <col min="5" max="7" width="18.7109375" hidden="1" customWidth="1"/>
    <col min="8" max="9" width="10.7109375" hidden="1" customWidth="1"/>
    <col min="10" max="10" width="23.85546875" customWidth="1"/>
    <col min="11" max="11" width="19" customWidth="1"/>
    <col min="12" max="12" width="8.28515625" hidden="1" customWidth="1"/>
  </cols>
  <sheetData>
    <row r="1" spans="1:12" ht="12" customHeight="1" x14ac:dyDescent="0.25"/>
    <row r="2" spans="1:12" ht="1.9" customHeight="1" x14ac:dyDescent="0.25"/>
    <row r="3" spans="1:12" ht="20.45" customHeight="1" x14ac:dyDescent="0.25">
      <c r="D3" s="61" t="s">
        <v>308</v>
      </c>
    </row>
    <row r="4" spans="1:12" ht="20.45" customHeight="1" x14ac:dyDescent="0.25">
      <c r="D4" s="61"/>
    </row>
    <row r="5" spans="1:12" ht="20.45" customHeight="1" x14ac:dyDescent="0.25">
      <c r="D5" s="80" t="s">
        <v>310</v>
      </c>
    </row>
    <row r="6" spans="1:12" ht="19.149999999999999" customHeight="1" x14ac:dyDescent="0.25">
      <c r="B6" s="133"/>
      <c r="D6" s="93" t="s">
        <v>225</v>
      </c>
    </row>
    <row r="7" spans="1:12" ht="20.25" customHeight="1" x14ac:dyDescent="0.3">
      <c r="A7" s="61" t="s">
        <v>262</v>
      </c>
      <c r="B7" s="40"/>
      <c r="C7" s="40"/>
      <c r="D7" s="40"/>
      <c r="E7" s="40"/>
      <c r="F7" s="40"/>
      <c r="G7" s="8"/>
      <c r="H7" s="8"/>
      <c r="I7" s="8"/>
      <c r="J7" s="8"/>
      <c r="K7" s="8"/>
      <c r="L7" s="8"/>
    </row>
    <row r="8" spans="1:12" ht="63.75" customHeight="1" x14ac:dyDescent="0.25">
      <c r="A8" s="177" t="s">
        <v>154</v>
      </c>
      <c r="B8" s="178"/>
      <c r="C8" s="7" t="s">
        <v>134</v>
      </c>
      <c r="D8" s="7" t="s">
        <v>263</v>
      </c>
      <c r="E8" s="7" t="s">
        <v>135</v>
      </c>
      <c r="F8" s="15" t="s">
        <v>158</v>
      </c>
      <c r="G8" s="7" t="s">
        <v>113</v>
      </c>
      <c r="H8" s="7" t="s">
        <v>205</v>
      </c>
      <c r="I8" s="7" t="s">
        <v>176</v>
      </c>
      <c r="J8" s="7" t="s">
        <v>222</v>
      </c>
      <c r="K8" s="7" t="s">
        <v>123</v>
      </c>
      <c r="L8" s="7" t="s">
        <v>124</v>
      </c>
    </row>
    <row r="9" spans="1:12" s="16" customFormat="1" ht="18" customHeight="1" x14ac:dyDescent="0.25">
      <c r="A9" s="91" t="s">
        <v>236</v>
      </c>
      <c r="B9" s="92" t="s">
        <v>237</v>
      </c>
      <c r="C9" s="19">
        <f>SUBTOTAL(9,C10:C89)</f>
        <v>0</v>
      </c>
      <c r="D9" s="19">
        <f>SUBTOTAL(9,D10:D89)</f>
        <v>1901750</v>
      </c>
      <c r="E9" s="19">
        <f>SUBTOTAL(9,E10:E89)</f>
        <v>5625113.8799999999</v>
      </c>
      <c r="F9" s="19">
        <f>G9-D9</f>
        <v>-1901750</v>
      </c>
      <c r="G9" s="19">
        <f>SUBTOTAL(9,G10:G89)</f>
        <v>0</v>
      </c>
      <c r="H9" s="30" t="str">
        <f>IF(C9&lt;&gt;0,E9/C9,"-")</f>
        <v>-</v>
      </c>
      <c r="I9" s="30">
        <f>IF(D9&lt;&gt;0,E9/D9,"-")</f>
        <v>2.9578619061390823</v>
      </c>
      <c r="J9" s="19">
        <f>SUBTOTAL(9,J10:J89)</f>
        <v>1184897</v>
      </c>
      <c r="K9" s="19">
        <f>SUBTOTAL(9,K10:K89)</f>
        <v>1102630</v>
      </c>
      <c r="L9" s="19">
        <f>SUBTOTAL(9,L10:L89)</f>
        <v>0</v>
      </c>
    </row>
    <row r="10" spans="1:12" s="16" customFormat="1" ht="20.25" hidden="1" customHeight="1" x14ac:dyDescent="0.25">
      <c r="A10" s="93"/>
      <c r="B10" s="93"/>
      <c r="C10" s="11"/>
      <c r="D10" s="11"/>
      <c r="E10" s="11"/>
      <c r="F10" s="11"/>
      <c r="G10" s="11"/>
      <c r="H10" s="94"/>
      <c r="I10" s="94"/>
      <c r="J10" s="11"/>
      <c r="K10" s="11"/>
      <c r="L10" s="11"/>
    </row>
    <row r="11" spans="1:12" s="97" customFormat="1" ht="409.6" hidden="1" customHeight="1" x14ac:dyDescent="0.25">
      <c r="A11" s="95" t="s">
        <v>264</v>
      </c>
      <c r="B11" s="96" t="s">
        <v>265</v>
      </c>
      <c r="C11" s="18">
        <f>SUBTOTAL(9,C12:C23)</f>
        <v>0</v>
      </c>
      <c r="D11" s="18">
        <f>SUBTOTAL(9,D12:D23)</f>
        <v>759940</v>
      </c>
      <c r="E11" s="18">
        <f>SUBTOTAL(9,E12:E23)</f>
        <v>4200401.47</v>
      </c>
      <c r="F11" s="18">
        <f>G11-D11</f>
        <v>-759940</v>
      </c>
      <c r="G11" s="18">
        <f>SUBTOTAL(9,G12:G23)</f>
        <v>0</v>
      </c>
      <c r="H11" s="28" t="str">
        <f>IF(C11&lt;&gt;0,E11/C11,"-")</f>
        <v>-</v>
      </c>
      <c r="I11" s="28">
        <f>IF(D11&lt;&gt;0,E11/D11,"-")</f>
        <v>5.5272804037160821</v>
      </c>
      <c r="J11" s="18">
        <f>SUBTOTAL(9,J12:J23)</f>
        <v>749517</v>
      </c>
      <c r="K11" s="18">
        <f>SUBTOTAL(9,K12:K23)</f>
        <v>784450</v>
      </c>
      <c r="L11" s="18">
        <f>SUBTOTAL(9,L12:L23)</f>
        <v>0</v>
      </c>
    </row>
    <row r="12" spans="1:12" ht="20.25" hidden="1" customHeight="1" x14ac:dyDescent="0.3">
      <c r="A12" s="8"/>
      <c r="B12" s="8"/>
      <c r="C12" s="9"/>
      <c r="D12" s="9"/>
      <c r="E12" s="9"/>
      <c r="F12" s="9"/>
      <c r="G12" s="9"/>
      <c r="H12" s="98"/>
      <c r="I12" s="98"/>
      <c r="J12" s="9"/>
      <c r="K12" s="9"/>
      <c r="L12" s="9"/>
    </row>
    <row r="13" spans="1:12" ht="409.6" hidden="1" customHeight="1" x14ac:dyDescent="0.25">
      <c r="A13" s="99" t="s">
        <v>264</v>
      </c>
      <c r="B13" s="100" t="s">
        <v>265</v>
      </c>
      <c r="C13" s="101">
        <f>SUBTOTAL(9,C14:C22)</f>
        <v>0</v>
      </c>
      <c r="D13" s="101">
        <f>SUBTOTAL(9,D14:D22)</f>
        <v>759940</v>
      </c>
      <c r="E13" s="101">
        <f>SUBTOTAL(9,E14:E22)</f>
        <v>4200401.47</v>
      </c>
      <c r="F13" s="101">
        <f>G13-D13</f>
        <v>-759940</v>
      </c>
      <c r="G13" s="101">
        <f>SUBTOTAL(9,G14:G22)</f>
        <v>0</v>
      </c>
      <c r="H13" s="102" t="str">
        <f>IF(C13&lt;&gt;0,E13/C13,"-")</f>
        <v>-</v>
      </c>
      <c r="I13" s="102">
        <f>IF(D13&lt;&gt;0,E13/D13,"-")</f>
        <v>5.5272804037160821</v>
      </c>
      <c r="J13" s="101">
        <f>SUBTOTAL(9,J14:J22)</f>
        <v>749517</v>
      </c>
      <c r="K13" s="101">
        <f>SUBTOTAL(9,K14:K22)</f>
        <v>784450</v>
      </c>
      <c r="L13" s="101">
        <f>SUBTOTAL(9,L14:L22)</f>
        <v>0</v>
      </c>
    </row>
    <row r="14" spans="1:12" ht="20.25" hidden="1" customHeight="1" x14ac:dyDescent="0.3">
      <c r="A14" s="8"/>
      <c r="B14" s="8"/>
      <c r="C14" s="9"/>
      <c r="D14" s="9"/>
      <c r="E14" s="9"/>
      <c r="F14" s="9"/>
      <c r="G14" s="9"/>
      <c r="H14" s="98"/>
      <c r="I14" s="98"/>
      <c r="J14" s="9"/>
      <c r="K14" s="9"/>
      <c r="L14" s="9"/>
    </row>
    <row r="15" spans="1:12" s="69" customFormat="1" ht="409.6" hidden="1" customHeight="1" x14ac:dyDescent="0.2">
      <c r="A15" s="103" t="s">
        <v>264</v>
      </c>
      <c r="B15" s="104" t="s">
        <v>265</v>
      </c>
      <c r="C15" s="105">
        <f>SUBTOTAL(9,C16:C21)</f>
        <v>0</v>
      </c>
      <c r="D15" s="105">
        <f>SUBTOTAL(9,D16:D21)</f>
        <v>759940</v>
      </c>
      <c r="E15" s="105">
        <f>SUBTOTAL(9,E16:E21)</f>
        <v>4200401.47</v>
      </c>
      <c r="F15" s="105">
        <f>G15-D15</f>
        <v>-759940</v>
      </c>
      <c r="G15" s="105">
        <f>SUBTOTAL(9,G16:G21)</f>
        <v>0</v>
      </c>
      <c r="H15" s="106" t="str">
        <f>IF(C15&lt;&gt;0,E15/C15,"-")</f>
        <v>-</v>
      </c>
      <c r="I15" s="106">
        <f>IF(D15&lt;&gt;0,E15/D15,"-")</f>
        <v>5.5272804037160821</v>
      </c>
      <c r="J15" s="105">
        <f>SUBTOTAL(9,J16:J21)</f>
        <v>749517</v>
      </c>
      <c r="K15" s="105">
        <f>SUBTOTAL(9,K16:K21)</f>
        <v>784450</v>
      </c>
      <c r="L15" s="105">
        <f>SUBTOTAL(9,L16:L21)</f>
        <v>0</v>
      </c>
    </row>
    <row r="16" spans="1:12" ht="20.25" hidden="1" customHeight="1" x14ac:dyDescent="0.3">
      <c r="A16" s="8"/>
      <c r="B16" s="8"/>
      <c r="C16" s="9"/>
      <c r="D16" s="9"/>
      <c r="E16" s="9"/>
      <c r="F16" s="9"/>
      <c r="G16" s="9"/>
      <c r="H16" s="98"/>
      <c r="I16" s="98"/>
      <c r="J16" s="9"/>
      <c r="K16" s="9"/>
      <c r="L16" s="9"/>
    </row>
    <row r="17" spans="1:12" s="111" customFormat="1" ht="409.6" hidden="1" customHeight="1" x14ac:dyDescent="0.2">
      <c r="A17" s="107" t="s">
        <v>264</v>
      </c>
      <c r="B17" s="108" t="s">
        <v>265</v>
      </c>
      <c r="C17" s="109">
        <f>SUBTOTAL(9,C18:C20)</f>
        <v>0</v>
      </c>
      <c r="D17" s="109">
        <f>SUBTOTAL(9,D18:D20)</f>
        <v>759940</v>
      </c>
      <c r="E17" s="109">
        <f>SUBTOTAL(9,E18:E20)</f>
        <v>4200401.47</v>
      </c>
      <c r="F17" s="109">
        <f>G17-D17</f>
        <v>-759940</v>
      </c>
      <c r="G17" s="109">
        <f>SUBTOTAL(9,G18:G20)</f>
        <v>0</v>
      </c>
      <c r="H17" s="110" t="str">
        <f>IF(C17&lt;&gt;0,E17/C17,"-")</f>
        <v>-</v>
      </c>
      <c r="I17" s="110">
        <f>IF(D17&lt;&gt;0,E17/D17,"-")</f>
        <v>5.5272804037160821</v>
      </c>
      <c r="J17" s="109">
        <f>SUBTOTAL(9,J18:J20)</f>
        <v>749517</v>
      </c>
      <c r="K17" s="109">
        <f>SUBTOTAL(9,K18:K20)</f>
        <v>784450</v>
      </c>
      <c r="L17" s="109">
        <f>SUBTOTAL(9,L18:L20)</f>
        <v>0</v>
      </c>
    </row>
    <row r="18" spans="1:12" ht="20.25" hidden="1" customHeight="1" x14ac:dyDescent="0.3">
      <c r="A18" s="8"/>
      <c r="B18" s="8"/>
      <c r="C18" s="9"/>
      <c r="D18" s="9"/>
      <c r="E18" s="9"/>
      <c r="F18" s="9"/>
      <c r="G18" s="9"/>
      <c r="H18" s="98"/>
      <c r="I18" s="98"/>
      <c r="J18" s="9"/>
      <c r="K18" s="9"/>
      <c r="L18" s="9"/>
    </row>
    <row r="19" spans="1:12" s="111" customFormat="1" ht="15" customHeight="1" x14ac:dyDescent="0.2">
      <c r="A19" s="112" t="s">
        <v>264</v>
      </c>
      <c r="B19" s="113" t="s">
        <v>265</v>
      </c>
      <c r="C19" s="3">
        <v>0</v>
      </c>
      <c r="D19" s="3">
        <v>759940</v>
      </c>
      <c r="E19" s="3">
        <v>4200401.47</v>
      </c>
      <c r="F19" s="3">
        <f>G19-D19</f>
        <v>-759940</v>
      </c>
      <c r="G19" s="3"/>
      <c r="H19" s="29" t="str">
        <f>IF(C19&lt;&gt;0,E19/C19,"-")</f>
        <v>-</v>
      </c>
      <c r="I19" s="29">
        <f>IF(D19&lt;&gt;0,E19/D19,"-")</f>
        <v>5.5272804037160821</v>
      </c>
      <c r="J19" s="3">
        <v>749517</v>
      </c>
      <c r="K19" s="59">
        <v>784450</v>
      </c>
      <c r="L19" s="49">
        <v>0</v>
      </c>
    </row>
    <row r="20" spans="1:12" ht="20.25" hidden="1" customHeight="1" x14ac:dyDescent="0.3">
      <c r="A20" s="93"/>
      <c r="B20" s="114"/>
      <c r="C20" s="11"/>
      <c r="D20" s="9"/>
      <c r="E20" s="9"/>
      <c r="F20" s="9"/>
      <c r="G20" s="9"/>
      <c r="H20" s="98"/>
      <c r="I20" s="98"/>
      <c r="J20" s="9"/>
      <c r="K20" s="127"/>
      <c r="L20" s="9"/>
    </row>
    <row r="21" spans="1:12" ht="20.25" hidden="1" customHeight="1" x14ac:dyDescent="0.3">
      <c r="A21" s="93"/>
      <c r="B21" s="114"/>
      <c r="C21" s="11"/>
      <c r="D21" s="9"/>
      <c r="E21" s="9"/>
      <c r="F21" s="9"/>
      <c r="G21" s="9"/>
      <c r="H21" s="98"/>
      <c r="I21" s="98"/>
      <c r="J21" s="9"/>
      <c r="K21" s="127"/>
      <c r="L21" s="9"/>
    </row>
    <row r="22" spans="1:12" ht="20.25" hidden="1" customHeight="1" x14ac:dyDescent="0.3">
      <c r="A22" s="93"/>
      <c r="B22" s="114"/>
      <c r="C22" s="11"/>
      <c r="D22" s="9"/>
      <c r="E22" s="9"/>
      <c r="F22" s="9"/>
      <c r="G22" s="9"/>
      <c r="H22" s="98"/>
      <c r="I22" s="98"/>
      <c r="J22" s="9"/>
      <c r="K22" s="127"/>
      <c r="L22" s="9"/>
    </row>
    <row r="23" spans="1:12" ht="20.25" hidden="1" customHeight="1" x14ac:dyDescent="0.3">
      <c r="A23" s="93"/>
      <c r="B23" s="114"/>
      <c r="C23" s="11"/>
      <c r="D23" s="9"/>
      <c r="E23" s="9"/>
      <c r="F23" s="9"/>
      <c r="G23" s="9"/>
      <c r="H23" s="98"/>
      <c r="I23" s="98"/>
      <c r="J23" s="9"/>
      <c r="K23" s="127"/>
      <c r="L23" s="9"/>
    </row>
    <row r="24" spans="1:12" s="97" customFormat="1" ht="409.6" hidden="1" customHeight="1" x14ac:dyDescent="0.25">
      <c r="A24" s="95" t="s">
        <v>266</v>
      </c>
      <c r="B24" s="96" t="s">
        <v>267</v>
      </c>
      <c r="C24" s="18">
        <f>SUBTOTAL(9,C25:C36)</f>
        <v>0</v>
      </c>
      <c r="D24" s="18">
        <f>SUBTOTAL(9,D25:D36)</f>
        <v>1102480</v>
      </c>
      <c r="E24" s="18">
        <f>SUBTOTAL(9,E25:E36)</f>
        <v>1223640.48</v>
      </c>
      <c r="F24" s="18">
        <f>G24-D24</f>
        <v>-1102480</v>
      </c>
      <c r="G24" s="18">
        <f>SUBTOTAL(9,G25:G36)</f>
        <v>0</v>
      </c>
      <c r="H24" s="28" t="str">
        <f>IF(C24&lt;&gt;0,E24/C24,"-")</f>
        <v>-</v>
      </c>
      <c r="I24" s="28">
        <f>IF(D24&lt;&gt;0,E24/D24,"-")</f>
        <v>1.1098981206008272</v>
      </c>
      <c r="J24" s="18">
        <f>SUBTOTAL(9,J25:J36)</f>
        <v>394050</v>
      </c>
      <c r="K24" s="52">
        <f>SUBTOTAL(9,K25:K36)</f>
        <v>276850</v>
      </c>
      <c r="L24" s="18">
        <f>SUBTOTAL(9,L25:L36)</f>
        <v>0</v>
      </c>
    </row>
    <row r="25" spans="1:12" ht="20.25" hidden="1" customHeight="1" x14ac:dyDescent="0.3">
      <c r="A25" s="8"/>
      <c r="B25" s="8"/>
      <c r="C25" s="9"/>
      <c r="D25" s="9"/>
      <c r="E25" s="9"/>
      <c r="F25" s="9"/>
      <c r="G25" s="9"/>
      <c r="H25" s="98"/>
      <c r="I25" s="98"/>
      <c r="J25" s="9"/>
      <c r="K25" s="127"/>
      <c r="L25" s="9"/>
    </row>
    <row r="26" spans="1:12" ht="409.6" hidden="1" customHeight="1" x14ac:dyDescent="0.25">
      <c r="A26" s="99" t="s">
        <v>266</v>
      </c>
      <c r="B26" s="100" t="s">
        <v>267</v>
      </c>
      <c r="C26" s="101">
        <f>SUBTOTAL(9,C27:C35)</f>
        <v>0</v>
      </c>
      <c r="D26" s="101">
        <f>SUBTOTAL(9,D27:D35)</f>
        <v>1102480</v>
      </c>
      <c r="E26" s="101">
        <f>SUBTOTAL(9,E27:E35)</f>
        <v>1223640.48</v>
      </c>
      <c r="F26" s="101">
        <f>G26-D26</f>
        <v>-1102480</v>
      </c>
      <c r="G26" s="101">
        <f>SUBTOTAL(9,G27:G35)</f>
        <v>0</v>
      </c>
      <c r="H26" s="102" t="str">
        <f>IF(C26&lt;&gt;0,E26/C26,"-")</f>
        <v>-</v>
      </c>
      <c r="I26" s="102">
        <f>IF(D26&lt;&gt;0,E26/D26,"-")</f>
        <v>1.1098981206008272</v>
      </c>
      <c r="J26" s="101">
        <f>SUBTOTAL(9,J27:J35)</f>
        <v>394050</v>
      </c>
      <c r="K26" s="128">
        <f>SUBTOTAL(9,K27:K35)</f>
        <v>276850</v>
      </c>
      <c r="L26" s="101">
        <f>SUBTOTAL(9,L27:L35)</f>
        <v>0</v>
      </c>
    </row>
    <row r="27" spans="1:12" ht="20.25" hidden="1" customHeight="1" x14ac:dyDescent="0.3">
      <c r="A27" s="8"/>
      <c r="B27" s="8"/>
      <c r="C27" s="9"/>
      <c r="D27" s="9"/>
      <c r="E27" s="9"/>
      <c r="F27" s="9"/>
      <c r="G27" s="9"/>
      <c r="H27" s="98"/>
      <c r="I27" s="98"/>
      <c r="J27" s="9"/>
      <c r="K27" s="127"/>
      <c r="L27" s="9"/>
    </row>
    <row r="28" spans="1:12" s="69" customFormat="1" ht="409.6" hidden="1" customHeight="1" x14ac:dyDescent="0.2">
      <c r="A28" s="103" t="s">
        <v>266</v>
      </c>
      <c r="B28" s="104" t="s">
        <v>267</v>
      </c>
      <c r="C28" s="105">
        <f>SUBTOTAL(9,C29:C34)</f>
        <v>0</v>
      </c>
      <c r="D28" s="105">
        <f>SUBTOTAL(9,D29:D34)</f>
        <v>1102480</v>
      </c>
      <c r="E28" s="105">
        <f>SUBTOTAL(9,E29:E34)</f>
        <v>1223640.48</v>
      </c>
      <c r="F28" s="105">
        <f>G28-D28</f>
        <v>-1102480</v>
      </c>
      <c r="G28" s="105">
        <f>SUBTOTAL(9,G29:G34)</f>
        <v>0</v>
      </c>
      <c r="H28" s="106" t="str">
        <f>IF(C28&lt;&gt;0,E28/C28,"-")</f>
        <v>-</v>
      </c>
      <c r="I28" s="106">
        <f>IF(D28&lt;&gt;0,E28/D28,"-")</f>
        <v>1.1098981206008272</v>
      </c>
      <c r="J28" s="105">
        <f>SUBTOTAL(9,J29:J34)</f>
        <v>394050</v>
      </c>
      <c r="K28" s="129">
        <f>SUBTOTAL(9,K29:K34)</f>
        <v>276850</v>
      </c>
      <c r="L28" s="105">
        <f>SUBTOTAL(9,L29:L34)</f>
        <v>0</v>
      </c>
    </row>
    <row r="29" spans="1:12" ht="20.25" hidden="1" customHeight="1" x14ac:dyDescent="0.3">
      <c r="A29" s="8"/>
      <c r="B29" s="8"/>
      <c r="C29" s="9"/>
      <c r="D29" s="9"/>
      <c r="E29" s="9"/>
      <c r="F29" s="9"/>
      <c r="G29" s="9"/>
      <c r="H29" s="98"/>
      <c r="I29" s="98"/>
      <c r="J29" s="9"/>
      <c r="K29" s="127"/>
      <c r="L29" s="9"/>
    </row>
    <row r="30" spans="1:12" s="111" customFormat="1" ht="409.6" hidden="1" customHeight="1" x14ac:dyDescent="0.2">
      <c r="A30" s="107" t="s">
        <v>266</v>
      </c>
      <c r="B30" s="108" t="s">
        <v>267</v>
      </c>
      <c r="C30" s="109">
        <f>SUBTOTAL(9,C31:C33)</f>
        <v>0</v>
      </c>
      <c r="D30" s="109">
        <f>SUBTOTAL(9,D31:D33)</f>
        <v>1102480</v>
      </c>
      <c r="E30" s="109">
        <f>SUBTOTAL(9,E31:E33)</f>
        <v>1223640.48</v>
      </c>
      <c r="F30" s="109">
        <f>G30-D30</f>
        <v>-1102480</v>
      </c>
      <c r="G30" s="109">
        <f>SUBTOTAL(9,G31:G33)</f>
        <v>0</v>
      </c>
      <c r="H30" s="110" t="str">
        <f>IF(C30&lt;&gt;0,E30/C30,"-")</f>
        <v>-</v>
      </c>
      <c r="I30" s="110">
        <f>IF(D30&lt;&gt;0,E30/D30,"-")</f>
        <v>1.1098981206008272</v>
      </c>
      <c r="J30" s="109">
        <f>SUBTOTAL(9,J31:J33)</f>
        <v>394050</v>
      </c>
      <c r="K30" s="130">
        <f>SUBTOTAL(9,K31:K33)</f>
        <v>276850</v>
      </c>
      <c r="L30" s="109">
        <f>SUBTOTAL(9,L31:L33)</f>
        <v>0</v>
      </c>
    </row>
    <row r="31" spans="1:12" ht="20.25" hidden="1" customHeight="1" x14ac:dyDescent="0.3">
      <c r="A31" s="8"/>
      <c r="B31" s="8"/>
      <c r="C31" s="9"/>
      <c r="D31" s="9"/>
      <c r="E31" s="9"/>
      <c r="F31" s="9"/>
      <c r="G31" s="9"/>
      <c r="H31" s="98"/>
      <c r="I31" s="98"/>
      <c r="J31" s="9"/>
      <c r="K31" s="127"/>
      <c r="L31" s="9"/>
    </row>
    <row r="32" spans="1:12" s="111" customFormat="1" ht="15" customHeight="1" x14ac:dyDescent="0.2">
      <c r="A32" s="112" t="s">
        <v>266</v>
      </c>
      <c r="B32" s="113" t="s">
        <v>267</v>
      </c>
      <c r="C32" s="3">
        <v>0</v>
      </c>
      <c r="D32" s="3">
        <v>1102480</v>
      </c>
      <c r="E32" s="3">
        <v>1223640.48</v>
      </c>
      <c r="F32" s="3">
        <f>G32-D32</f>
        <v>-1102480</v>
      </c>
      <c r="G32" s="3"/>
      <c r="H32" s="29" t="str">
        <f>IF(C32&lt;&gt;0,E32/C32,"-")</f>
        <v>-</v>
      </c>
      <c r="I32" s="29">
        <f>IF(D32&lt;&gt;0,E32/D32,"-")</f>
        <v>1.1098981206008272</v>
      </c>
      <c r="J32" s="3">
        <v>394050</v>
      </c>
      <c r="K32" s="59">
        <v>276850</v>
      </c>
      <c r="L32" s="49">
        <v>0</v>
      </c>
    </row>
    <row r="33" spans="1:12" ht="20.25" hidden="1" customHeight="1" x14ac:dyDescent="0.3">
      <c r="A33" s="93"/>
      <c r="B33" s="114"/>
      <c r="C33" s="11"/>
      <c r="D33" s="9"/>
      <c r="E33" s="9"/>
      <c r="F33" s="9"/>
      <c r="G33" s="9"/>
      <c r="H33" s="98"/>
      <c r="I33" s="98"/>
      <c r="J33" s="9"/>
      <c r="K33" s="127"/>
      <c r="L33" s="9"/>
    </row>
    <row r="34" spans="1:12" ht="20.25" hidden="1" customHeight="1" x14ac:dyDescent="0.3">
      <c r="A34" s="93"/>
      <c r="B34" s="114"/>
      <c r="C34" s="11"/>
      <c r="D34" s="9"/>
      <c r="E34" s="9"/>
      <c r="F34" s="9"/>
      <c r="G34" s="9"/>
      <c r="H34" s="98"/>
      <c r="I34" s="98"/>
      <c r="J34" s="9"/>
      <c r="K34" s="127"/>
      <c r="L34" s="9"/>
    </row>
    <row r="35" spans="1:12" ht="20.25" hidden="1" customHeight="1" x14ac:dyDescent="0.3">
      <c r="A35" s="93"/>
      <c r="B35" s="114"/>
      <c r="C35" s="11"/>
      <c r="D35" s="9"/>
      <c r="E35" s="9"/>
      <c r="F35" s="9"/>
      <c r="G35" s="9"/>
      <c r="H35" s="98"/>
      <c r="I35" s="98"/>
      <c r="J35" s="9"/>
      <c r="K35" s="127"/>
      <c r="L35" s="9"/>
    </row>
    <row r="36" spans="1:12" ht="20.25" hidden="1" customHeight="1" x14ac:dyDescent="0.3">
      <c r="A36" s="93"/>
      <c r="B36" s="114"/>
      <c r="C36" s="11"/>
      <c r="D36" s="9"/>
      <c r="E36" s="9"/>
      <c r="F36" s="9"/>
      <c r="G36" s="9"/>
      <c r="H36" s="98"/>
      <c r="I36" s="98"/>
      <c r="J36" s="9"/>
      <c r="K36" s="127"/>
      <c r="L36" s="9"/>
    </row>
    <row r="37" spans="1:12" s="97" customFormat="1" ht="409.6" hidden="1" customHeight="1" x14ac:dyDescent="0.25">
      <c r="A37" s="95" t="s">
        <v>268</v>
      </c>
      <c r="B37" s="96" t="s">
        <v>269</v>
      </c>
      <c r="C37" s="18">
        <f>SUBTOTAL(9,C38:C49)</f>
        <v>0</v>
      </c>
      <c r="D37" s="18">
        <f>SUBTOTAL(9,D38:D49)</f>
        <v>0</v>
      </c>
      <c r="E37" s="18">
        <f>SUBTOTAL(9,E38:E49)</f>
        <v>2003.4</v>
      </c>
      <c r="F37" s="18">
        <f>G37-D37</f>
        <v>0</v>
      </c>
      <c r="G37" s="18">
        <f>SUBTOTAL(9,G38:G49)</f>
        <v>0</v>
      </c>
      <c r="H37" s="28" t="str">
        <f>IF(C37&lt;&gt;0,E37/C37,"-")</f>
        <v>-</v>
      </c>
      <c r="I37" s="28" t="str">
        <f>IF(D37&lt;&gt;0,E37/D37,"-")</f>
        <v>-</v>
      </c>
      <c r="J37" s="18">
        <f>SUBTOTAL(9,J38:J49)</f>
        <v>0</v>
      </c>
      <c r="K37" s="52">
        <f>SUBTOTAL(9,K38:K49)</f>
        <v>0</v>
      </c>
      <c r="L37" s="18">
        <f>SUBTOTAL(9,L38:L49)</f>
        <v>0</v>
      </c>
    </row>
    <row r="38" spans="1:12" ht="20.25" hidden="1" customHeight="1" x14ac:dyDescent="0.3">
      <c r="A38" s="8"/>
      <c r="B38" s="8"/>
      <c r="C38" s="9"/>
      <c r="D38" s="9"/>
      <c r="E38" s="9"/>
      <c r="F38" s="9"/>
      <c r="G38" s="9"/>
      <c r="H38" s="98"/>
      <c r="I38" s="98"/>
      <c r="J38" s="9"/>
      <c r="K38" s="127"/>
      <c r="L38" s="9"/>
    </row>
    <row r="39" spans="1:12" ht="409.6" hidden="1" customHeight="1" x14ac:dyDescent="0.25">
      <c r="A39" s="99" t="s">
        <v>268</v>
      </c>
      <c r="B39" s="100" t="s">
        <v>269</v>
      </c>
      <c r="C39" s="101">
        <f>SUBTOTAL(9,C40:C48)</f>
        <v>0</v>
      </c>
      <c r="D39" s="101">
        <f>SUBTOTAL(9,D40:D48)</f>
        <v>0</v>
      </c>
      <c r="E39" s="101">
        <f>SUBTOTAL(9,E40:E48)</f>
        <v>2003.4</v>
      </c>
      <c r="F39" s="101">
        <f>G39-D39</f>
        <v>0</v>
      </c>
      <c r="G39" s="101">
        <f>SUBTOTAL(9,G40:G48)</f>
        <v>0</v>
      </c>
      <c r="H39" s="102" t="str">
        <f>IF(C39&lt;&gt;0,E39/C39,"-")</f>
        <v>-</v>
      </c>
      <c r="I39" s="102" t="str">
        <f>IF(D39&lt;&gt;0,E39/D39,"-")</f>
        <v>-</v>
      </c>
      <c r="J39" s="101">
        <f>SUBTOTAL(9,J40:J48)</f>
        <v>0</v>
      </c>
      <c r="K39" s="128">
        <f>SUBTOTAL(9,K40:K48)</f>
        <v>0</v>
      </c>
      <c r="L39" s="101">
        <f>SUBTOTAL(9,L40:L48)</f>
        <v>0</v>
      </c>
    </row>
    <row r="40" spans="1:12" ht="20.25" hidden="1" customHeight="1" x14ac:dyDescent="0.3">
      <c r="A40" s="8"/>
      <c r="B40" s="8"/>
      <c r="C40" s="9"/>
      <c r="D40" s="9"/>
      <c r="E40" s="9"/>
      <c r="F40" s="9"/>
      <c r="G40" s="9"/>
      <c r="H40" s="98"/>
      <c r="I40" s="98"/>
      <c r="J40" s="9"/>
      <c r="K40" s="127"/>
      <c r="L40" s="9"/>
    </row>
    <row r="41" spans="1:12" s="69" customFormat="1" ht="409.6" hidden="1" customHeight="1" x14ac:dyDescent="0.2">
      <c r="A41" s="103" t="s">
        <v>268</v>
      </c>
      <c r="B41" s="104" t="s">
        <v>269</v>
      </c>
      <c r="C41" s="105">
        <f>SUBTOTAL(9,C42:C47)</f>
        <v>0</v>
      </c>
      <c r="D41" s="105">
        <f>SUBTOTAL(9,D42:D47)</f>
        <v>0</v>
      </c>
      <c r="E41" s="105">
        <f>SUBTOTAL(9,E42:E47)</f>
        <v>2003.4</v>
      </c>
      <c r="F41" s="105">
        <f>G41-D41</f>
        <v>0</v>
      </c>
      <c r="G41" s="105">
        <f>SUBTOTAL(9,G42:G47)</f>
        <v>0</v>
      </c>
      <c r="H41" s="106" t="str">
        <f>IF(C41&lt;&gt;0,E41/C41,"-")</f>
        <v>-</v>
      </c>
      <c r="I41" s="106" t="str">
        <f>IF(D41&lt;&gt;0,E41/D41,"-")</f>
        <v>-</v>
      </c>
      <c r="J41" s="105">
        <f>SUBTOTAL(9,J42:J47)</f>
        <v>0</v>
      </c>
      <c r="K41" s="129">
        <f>SUBTOTAL(9,K42:K47)</f>
        <v>0</v>
      </c>
      <c r="L41" s="105">
        <f>SUBTOTAL(9,L42:L47)</f>
        <v>0</v>
      </c>
    </row>
    <row r="42" spans="1:12" ht="20.25" hidden="1" customHeight="1" x14ac:dyDescent="0.3">
      <c r="A42" s="8"/>
      <c r="B42" s="8"/>
      <c r="C42" s="9"/>
      <c r="D42" s="9"/>
      <c r="E42" s="9"/>
      <c r="F42" s="9"/>
      <c r="G42" s="9"/>
      <c r="H42" s="98"/>
      <c r="I42" s="98"/>
      <c r="J42" s="9"/>
      <c r="K42" s="127"/>
      <c r="L42" s="9"/>
    </row>
    <row r="43" spans="1:12" s="111" customFormat="1" ht="409.6" hidden="1" customHeight="1" x14ac:dyDescent="0.2">
      <c r="A43" s="107" t="s">
        <v>268</v>
      </c>
      <c r="B43" s="108" t="s">
        <v>269</v>
      </c>
      <c r="C43" s="109">
        <f>SUBTOTAL(9,C44:C46)</f>
        <v>0</v>
      </c>
      <c r="D43" s="109">
        <f>SUBTOTAL(9,D44:D46)</f>
        <v>0</v>
      </c>
      <c r="E43" s="109">
        <f>SUBTOTAL(9,E44:E46)</f>
        <v>2003.4</v>
      </c>
      <c r="F43" s="109">
        <f>G43-D43</f>
        <v>0</v>
      </c>
      <c r="G43" s="109">
        <f>SUBTOTAL(9,G44:G46)</f>
        <v>0</v>
      </c>
      <c r="H43" s="110" t="str">
        <f>IF(C43&lt;&gt;0,E43/C43,"-")</f>
        <v>-</v>
      </c>
      <c r="I43" s="110" t="str">
        <f>IF(D43&lt;&gt;0,E43/D43,"-")</f>
        <v>-</v>
      </c>
      <c r="J43" s="109">
        <f>SUBTOTAL(9,J44:J46)</f>
        <v>0</v>
      </c>
      <c r="K43" s="130">
        <f>SUBTOTAL(9,K44:K46)</f>
        <v>0</v>
      </c>
      <c r="L43" s="109">
        <f>SUBTOTAL(9,L44:L46)</f>
        <v>0</v>
      </c>
    </row>
    <row r="44" spans="1:12" ht="20.25" hidden="1" customHeight="1" x14ac:dyDescent="0.3">
      <c r="A44" s="8"/>
      <c r="B44" s="8"/>
      <c r="C44" s="9"/>
      <c r="D44" s="9"/>
      <c r="E44" s="9"/>
      <c r="F44" s="9"/>
      <c r="G44" s="9"/>
      <c r="H44" s="98"/>
      <c r="I44" s="98"/>
      <c r="J44" s="9"/>
      <c r="K44" s="127"/>
      <c r="L44" s="9"/>
    </row>
    <row r="45" spans="1:12" s="111" customFormat="1" ht="15" hidden="1" customHeight="1" x14ac:dyDescent="0.2">
      <c r="A45" s="112" t="s">
        <v>268</v>
      </c>
      <c r="B45" s="113" t="s">
        <v>269</v>
      </c>
      <c r="C45" s="3">
        <v>0</v>
      </c>
      <c r="D45" s="3">
        <v>0</v>
      </c>
      <c r="E45" s="3">
        <v>2003.4</v>
      </c>
      <c r="F45" s="3">
        <f>G45-D45</f>
        <v>0</v>
      </c>
      <c r="G45" s="3"/>
      <c r="H45" s="29" t="str">
        <f>IF(C45&lt;&gt;0,E45/C45,"-")</f>
        <v>-</v>
      </c>
      <c r="I45" s="29" t="str">
        <f>IF(D45&lt;&gt;0,E45/D45,"-")</f>
        <v>-</v>
      </c>
      <c r="J45" s="3">
        <v>0</v>
      </c>
      <c r="K45" s="59">
        <v>0</v>
      </c>
      <c r="L45" s="49">
        <v>0</v>
      </c>
    </row>
    <row r="46" spans="1:12" ht="20.25" hidden="1" customHeight="1" x14ac:dyDescent="0.3">
      <c r="A46" s="93"/>
      <c r="B46" s="114"/>
      <c r="C46" s="11"/>
      <c r="D46" s="9"/>
      <c r="E46" s="9"/>
      <c r="F46" s="9"/>
      <c r="G46" s="9"/>
      <c r="H46" s="98"/>
      <c r="I46" s="98"/>
      <c r="J46" s="9"/>
      <c r="K46" s="127"/>
      <c r="L46" s="9"/>
    </row>
    <row r="47" spans="1:12" ht="20.25" hidden="1" customHeight="1" x14ac:dyDescent="0.3">
      <c r="A47" s="93"/>
      <c r="B47" s="114"/>
      <c r="C47" s="11"/>
      <c r="D47" s="9"/>
      <c r="E47" s="9"/>
      <c r="F47" s="9"/>
      <c r="G47" s="9"/>
      <c r="H47" s="98"/>
      <c r="I47" s="98"/>
      <c r="J47" s="9"/>
      <c r="K47" s="127"/>
      <c r="L47" s="9"/>
    </row>
    <row r="48" spans="1:12" ht="20.25" hidden="1" customHeight="1" x14ac:dyDescent="0.3">
      <c r="A48" s="93"/>
      <c r="B48" s="114"/>
      <c r="C48" s="11"/>
      <c r="D48" s="9"/>
      <c r="E48" s="9"/>
      <c r="F48" s="9"/>
      <c r="G48" s="9"/>
      <c r="H48" s="98"/>
      <c r="I48" s="98"/>
      <c r="J48" s="9"/>
      <c r="K48" s="127"/>
      <c r="L48" s="9"/>
    </row>
    <row r="49" spans="1:12" ht="20.25" hidden="1" customHeight="1" x14ac:dyDescent="0.3">
      <c r="A49" s="93"/>
      <c r="B49" s="114"/>
      <c r="C49" s="11"/>
      <c r="D49" s="9"/>
      <c r="E49" s="9"/>
      <c r="F49" s="9"/>
      <c r="G49" s="9"/>
      <c r="H49" s="98"/>
      <c r="I49" s="98"/>
      <c r="J49" s="9"/>
      <c r="K49" s="127"/>
      <c r="L49" s="9"/>
    </row>
    <row r="50" spans="1:12" s="97" customFormat="1" ht="409.6" hidden="1" customHeight="1" x14ac:dyDescent="0.25">
      <c r="A50" s="95" t="s">
        <v>270</v>
      </c>
      <c r="B50" s="96" t="s">
        <v>271</v>
      </c>
      <c r="C50" s="18">
        <f>SUBTOTAL(9,C51:C62)</f>
        <v>0</v>
      </c>
      <c r="D50" s="18">
        <f>SUBTOTAL(9,D51:D62)</f>
        <v>38000</v>
      </c>
      <c r="E50" s="18">
        <f>SUBTOTAL(9,E51:E62)</f>
        <v>199068.53000000003</v>
      </c>
      <c r="F50" s="18">
        <f>G50-D50</f>
        <v>-38000</v>
      </c>
      <c r="G50" s="18">
        <f>SUBTOTAL(9,G51:G62)</f>
        <v>0</v>
      </c>
      <c r="H50" s="28" t="str">
        <f>IF(C50&lt;&gt;0,E50/C50,"-")</f>
        <v>-</v>
      </c>
      <c r="I50" s="28">
        <f>IF(D50&lt;&gt;0,E50/D50,"-")</f>
        <v>5.2386455263157901</v>
      </c>
      <c r="J50" s="18">
        <f>SUBTOTAL(9,J51:J62)</f>
        <v>40000</v>
      </c>
      <c r="K50" s="52">
        <f>SUBTOTAL(9,K51:K62)</f>
        <v>40000</v>
      </c>
      <c r="L50" s="18">
        <f>SUBTOTAL(9,L51:L62)</f>
        <v>0</v>
      </c>
    </row>
    <row r="51" spans="1:12" ht="20.25" hidden="1" customHeight="1" x14ac:dyDescent="0.3">
      <c r="A51" s="8"/>
      <c r="B51" s="8"/>
      <c r="C51" s="9"/>
      <c r="D51" s="9"/>
      <c r="E51" s="9"/>
      <c r="F51" s="9"/>
      <c r="G51" s="9"/>
      <c r="H51" s="98"/>
      <c r="I51" s="98"/>
      <c r="J51" s="9"/>
      <c r="K51" s="127"/>
      <c r="L51" s="9"/>
    </row>
    <row r="52" spans="1:12" ht="409.6" hidden="1" customHeight="1" x14ac:dyDescent="0.25">
      <c r="A52" s="99" t="s">
        <v>270</v>
      </c>
      <c r="B52" s="100" t="s">
        <v>271</v>
      </c>
      <c r="C52" s="101">
        <f>SUBTOTAL(9,C53:C61)</f>
        <v>0</v>
      </c>
      <c r="D52" s="101">
        <f>SUBTOTAL(9,D53:D61)</f>
        <v>38000</v>
      </c>
      <c r="E52" s="101">
        <f>SUBTOTAL(9,E53:E61)</f>
        <v>199068.53000000003</v>
      </c>
      <c r="F52" s="101">
        <f>G52-D52</f>
        <v>-38000</v>
      </c>
      <c r="G52" s="101">
        <f>SUBTOTAL(9,G53:G61)</f>
        <v>0</v>
      </c>
      <c r="H52" s="102" t="str">
        <f>IF(C52&lt;&gt;0,E52/C52,"-")</f>
        <v>-</v>
      </c>
      <c r="I52" s="102">
        <f>IF(D52&lt;&gt;0,E52/D52,"-")</f>
        <v>5.2386455263157901</v>
      </c>
      <c r="J52" s="101">
        <f>SUBTOTAL(9,J53:J61)</f>
        <v>40000</v>
      </c>
      <c r="K52" s="128">
        <f>SUBTOTAL(9,K53:K61)</f>
        <v>40000</v>
      </c>
      <c r="L52" s="101">
        <f>SUBTOTAL(9,L53:L61)</f>
        <v>0</v>
      </c>
    </row>
    <row r="53" spans="1:12" ht="20.25" hidden="1" customHeight="1" x14ac:dyDescent="0.3">
      <c r="A53" s="8"/>
      <c r="B53" s="8"/>
      <c r="C53" s="9"/>
      <c r="D53" s="9"/>
      <c r="E53" s="9"/>
      <c r="F53" s="9"/>
      <c r="G53" s="9"/>
      <c r="H53" s="98"/>
      <c r="I53" s="98"/>
      <c r="J53" s="9"/>
      <c r="K53" s="127"/>
      <c r="L53" s="9"/>
    </row>
    <row r="54" spans="1:12" s="69" customFormat="1" ht="409.6" hidden="1" customHeight="1" x14ac:dyDescent="0.2">
      <c r="A54" s="103" t="s">
        <v>270</v>
      </c>
      <c r="B54" s="104" t="s">
        <v>271</v>
      </c>
      <c r="C54" s="105">
        <f>SUBTOTAL(9,C55:C60)</f>
        <v>0</v>
      </c>
      <c r="D54" s="105">
        <f>SUBTOTAL(9,D55:D60)</f>
        <v>38000</v>
      </c>
      <c r="E54" s="105">
        <f>SUBTOTAL(9,E55:E60)</f>
        <v>199068.53000000003</v>
      </c>
      <c r="F54" s="105">
        <f>G54-D54</f>
        <v>-38000</v>
      </c>
      <c r="G54" s="105">
        <f>SUBTOTAL(9,G55:G60)</f>
        <v>0</v>
      </c>
      <c r="H54" s="106" t="str">
        <f>IF(C54&lt;&gt;0,E54/C54,"-")</f>
        <v>-</v>
      </c>
      <c r="I54" s="106">
        <f>IF(D54&lt;&gt;0,E54/D54,"-")</f>
        <v>5.2386455263157901</v>
      </c>
      <c r="J54" s="105">
        <f>SUBTOTAL(9,J55:J60)</f>
        <v>40000</v>
      </c>
      <c r="K54" s="129">
        <f>SUBTOTAL(9,K55:K60)</f>
        <v>40000</v>
      </c>
      <c r="L54" s="105">
        <f>SUBTOTAL(9,L55:L60)</f>
        <v>0</v>
      </c>
    </row>
    <row r="55" spans="1:12" ht="20.25" hidden="1" customHeight="1" x14ac:dyDescent="0.3">
      <c r="A55" s="8"/>
      <c r="B55" s="8"/>
      <c r="C55" s="9"/>
      <c r="D55" s="9"/>
      <c r="E55" s="9"/>
      <c r="F55" s="9"/>
      <c r="G55" s="9"/>
      <c r="H55" s="98"/>
      <c r="I55" s="98"/>
      <c r="J55" s="9"/>
      <c r="K55" s="127"/>
      <c r="L55" s="9"/>
    </row>
    <row r="56" spans="1:12" s="111" customFormat="1" ht="409.6" hidden="1" customHeight="1" x14ac:dyDescent="0.2">
      <c r="A56" s="107" t="s">
        <v>270</v>
      </c>
      <c r="B56" s="108" t="s">
        <v>271</v>
      </c>
      <c r="C56" s="109">
        <f>SUBTOTAL(9,C57:C59)</f>
        <v>0</v>
      </c>
      <c r="D56" s="109">
        <f>SUBTOTAL(9,D57:D59)</f>
        <v>38000</v>
      </c>
      <c r="E56" s="109">
        <f>SUBTOTAL(9,E57:E59)</f>
        <v>199068.53000000003</v>
      </c>
      <c r="F56" s="109">
        <f>G56-D56</f>
        <v>-38000</v>
      </c>
      <c r="G56" s="109">
        <f>SUBTOTAL(9,G57:G59)</f>
        <v>0</v>
      </c>
      <c r="H56" s="110" t="str">
        <f>IF(C56&lt;&gt;0,E56/C56,"-")</f>
        <v>-</v>
      </c>
      <c r="I56" s="110">
        <f>IF(D56&lt;&gt;0,E56/D56,"-")</f>
        <v>5.2386455263157901</v>
      </c>
      <c r="J56" s="109">
        <f>SUBTOTAL(9,J57:J59)</f>
        <v>40000</v>
      </c>
      <c r="K56" s="130">
        <f>SUBTOTAL(9,K57:K59)</f>
        <v>40000</v>
      </c>
      <c r="L56" s="109">
        <f>SUBTOTAL(9,L57:L59)</f>
        <v>0</v>
      </c>
    </row>
    <row r="57" spans="1:12" ht="20.25" hidden="1" customHeight="1" x14ac:dyDescent="0.3">
      <c r="A57" s="8"/>
      <c r="B57" s="8"/>
      <c r="C57" s="9"/>
      <c r="D57" s="9"/>
      <c r="E57" s="9"/>
      <c r="F57" s="9"/>
      <c r="G57" s="9"/>
      <c r="H57" s="98"/>
      <c r="I57" s="98"/>
      <c r="J57" s="9"/>
      <c r="K57" s="127"/>
      <c r="L57" s="9"/>
    </row>
    <row r="58" spans="1:12" s="111" customFormat="1" ht="15" customHeight="1" x14ac:dyDescent="0.2">
      <c r="A58" s="112" t="s">
        <v>270</v>
      </c>
      <c r="B58" s="113" t="s">
        <v>271</v>
      </c>
      <c r="C58" s="3">
        <v>0</v>
      </c>
      <c r="D58" s="3">
        <v>38000</v>
      </c>
      <c r="E58" s="3">
        <v>199068.53000000003</v>
      </c>
      <c r="F58" s="3">
        <f>G58-D58</f>
        <v>-38000</v>
      </c>
      <c r="G58" s="3"/>
      <c r="H58" s="29" t="str">
        <f>IF(C58&lt;&gt;0,E58/C58,"-")</f>
        <v>-</v>
      </c>
      <c r="I58" s="29">
        <f>IF(D58&lt;&gt;0,E58/D58,"-")</f>
        <v>5.2386455263157901</v>
      </c>
      <c r="J58" s="3">
        <v>40000</v>
      </c>
      <c r="K58" s="59">
        <v>40000</v>
      </c>
      <c r="L58" s="49">
        <v>0</v>
      </c>
    </row>
    <row r="59" spans="1:12" ht="20.25" hidden="1" customHeight="1" x14ac:dyDescent="0.3">
      <c r="A59" s="93"/>
      <c r="B59" s="114"/>
      <c r="C59" s="11"/>
      <c r="D59" s="9"/>
      <c r="E59" s="9"/>
      <c r="F59" s="9"/>
      <c r="G59" s="9"/>
      <c r="H59" s="98"/>
      <c r="I59" s="98"/>
      <c r="J59" s="9"/>
      <c r="K59" s="127"/>
      <c r="L59" s="9"/>
    </row>
    <row r="60" spans="1:12" ht="20.25" hidden="1" customHeight="1" x14ac:dyDescent="0.3">
      <c r="A60" s="93"/>
      <c r="B60" s="114"/>
      <c r="C60" s="11"/>
      <c r="D60" s="9"/>
      <c r="E60" s="9"/>
      <c r="F60" s="9"/>
      <c r="G60" s="9"/>
      <c r="H60" s="98"/>
      <c r="I60" s="98"/>
      <c r="J60" s="9"/>
      <c r="K60" s="127"/>
      <c r="L60" s="9"/>
    </row>
    <row r="61" spans="1:12" ht="20.25" hidden="1" customHeight="1" x14ac:dyDescent="0.3">
      <c r="A61" s="93"/>
      <c r="B61" s="114"/>
      <c r="C61" s="11"/>
      <c r="D61" s="9"/>
      <c r="E61" s="9"/>
      <c r="F61" s="9"/>
      <c r="G61" s="9"/>
      <c r="H61" s="98"/>
      <c r="I61" s="98"/>
      <c r="J61" s="9"/>
      <c r="K61" s="127"/>
      <c r="L61" s="9"/>
    </row>
    <row r="62" spans="1:12" ht="20.25" hidden="1" customHeight="1" x14ac:dyDescent="0.3">
      <c r="A62" s="93"/>
      <c r="B62" s="114"/>
      <c r="C62" s="11"/>
      <c r="D62" s="9"/>
      <c r="E62" s="9"/>
      <c r="F62" s="9"/>
      <c r="G62" s="9"/>
      <c r="H62" s="98"/>
      <c r="I62" s="98"/>
      <c r="J62" s="9"/>
      <c r="K62" s="127"/>
      <c r="L62" s="9"/>
    </row>
    <row r="63" spans="1:12" s="97" customFormat="1" ht="409.6" hidden="1" customHeight="1" x14ac:dyDescent="0.25">
      <c r="A63" s="95" t="s">
        <v>272</v>
      </c>
      <c r="B63" s="96" t="s">
        <v>273</v>
      </c>
      <c r="C63" s="18">
        <f>SUBTOTAL(9,C64:C75)</f>
        <v>0</v>
      </c>
      <c r="D63" s="18">
        <f>SUBTOTAL(9,D64:D75)</f>
        <v>1280</v>
      </c>
      <c r="E63" s="18">
        <f>SUBTOTAL(9,E64:E75)</f>
        <v>0</v>
      </c>
      <c r="F63" s="18">
        <f>G63-D63</f>
        <v>-1280</v>
      </c>
      <c r="G63" s="18">
        <f>SUBTOTAL(9,G64:G75)</f>
        <v>0</v>
      </c>
      <c r="H63" s="28" t="str">
        <f>IF(C63&lt;&gt;0,E63/C63,"-")</f>
        <v>-</v>
      </c>
      <c r="I63" s="28">
        <f>IF(D63&lt;&gt;0,E63/D63,"-")</f>
        <v>0</v>
      </c>
      <c r="J63" s="18">
        <f>SUBTOTAL(9,J64:J75)</f>
        <v>1330</v>
      </c>
      <c r="K63" s="52">
        <f>SUBTOTAL(9,K64:K75)</f>
        <v>1330</v>
      </c>
      <c r="L63" s="18">
        <f>SUBTOTAL(9,L64:L75)</f>
        <v>0</v>
      </c>
    </row>
    <row r="64" spans="1:12" ht="20.25" hidden="1" customHeight="1" x14ac:dyDescent="0.3">
      <c r="A64" s="8"/>
      <c r="B64" s="8"/>
      <c r="C64" s="9"/>
      <c r="D64" s="9"/>
      <c r="E64" s="9"/>
      <c r="F64" s="9"/>
      <c r="G64" s="9"/>
      <c r="H64" s="98"/>
      <c r="I64" s="98"/>
      <c r="J64" s="9"/>
      <c r="K64" s="127"/>
      <c r="L64" s="9"/>
    </row>
    <row r="65" spans="1:12" ht="409.6" hidden="1" customHeight="1" x14ac:dyDescent="0.25">
      <c r="A65" s="99" t="s">
        <v>272</v>
      </c>
      <c r="B65" s="100" t="s">
        <v>273</v>
      </c>
      <c r="C65" s="101">
        <f>SUBTOTAL(9,C66:C74)</f>
        <v>0</v>
      </c>
      <c r="D65" s="101">
        <f>SUBTOTAL(9,D66:D74)</f>
        <v>1280</v>
      </c>
      <c r="E65" s="101">
        <f>SUBTOTAL(9,E66:E74)</f>
        <v>0</v>
      </c>
      <c r="F65" s="101">
        <f>G65-D65</f>
        <v>-1280</v>
      </c>
      <c r="G65" s="101">
        <f>SUBTOTAL(9,G66:G74)</f>
        <v>0</v>
      </c>
      <c r="H65" s="102" t="str">
        <f>IF(C65&lt;&gt;0,E65/C65,"-")</f>
        <v>-</v>
      </c>
      <c r="I65" s="102">
        <f>IF(D65&lt;&gt;0,E65/D65,"-")</f>
        <v>0</v>
      </c>
      <c r="J65" s="101">
        <f>SUBTOTAL(9,J66:J74)</f>
        <v>1330</v>
      </c>
      <c r="K65" s="128">
        <f>SUBTOTAL(9,K66:K74)</f>
        <v>1330</v>
      </c>
      <c r="L65" s="101">
        <f>SUBTOTAL(9,L66:L74)</f>
        <v>0</v>
      </c>
    </row>
    <row r="66" spans="1:12" ht="20.25" hidden="1" customHeight="1" x14ac:dyDescent="0.3">
      <c r="A66" s="8"/>
      <c r="B66" s="8"/>
      <c r="C66" s="9"/>
      <c r="D66" s="9"/>
      <c r="E66" s="9"/>
      <c r="F66" s="9"/>
      <c r="G66" s="9"/>
      <c r="H66" s="98"/>
      <c r="I66" s="98"/>
      <c r="J66" s="9"/>
      <c r="K66" s="127"/>
      <c r="L66" s="9"/>
    </row>
    <row r="67" spans="1:12" s="69" customFormat="1" ht="409.6" hidden="1" customHeight="1" x14ac:dyDescent="0.2">
      <c r="A67" s="103" t="s">
        <v>272</v>
      </c>
      <c r="B67" s="104" t="s">
        <v>273</v>
      </c>
      <c r="C67" s="105">
        <f>SUBTOTAL(9,C68:C73)</f>
        <v>0</v>
      </c>
      <c r="D67" s="105">
        <f>SUBTOTAL(9,D68:D73)</f>
        <v>1280</v>
      </c>
      <c r="E67" s="105">
        <f>SUBTOTAL(9,E68:E73)</f>
        <v>0</v>
      </c>
      <c r="F67" s="105">
        <f>G67-D67</f>
        <v>-1280</v>
      </c>
      <c r="G67" s="105">
        <f>SUBTOTAL(9,G68:G73)</f>
        <v>0</v>
      </c>
      <c r="H67" s="106" t="str">
        <f>IF(C67&lt;&gt;0,E67/C67,"-")</f>
        <v>-</v>
      </c>
      <c r="I67" s="106">
        <f>IF(D67&lt;&gt;0,E67/D67,"-")</f>
        <v>0</v>
      </c>
      <c r="J67" s="105">
        <f>SUBTOTAL(9,J68:J73)</f>
        <v>1330</v>
      </c>
      <c r="K67" s="129">
        <f>SUBTOTAL(9,K68:K73)</f>
        <v>1330</v>
      </c>
      <c r="L67" s="105">
        <f>SUBTOTAL(9,L68:L73)</f>
        <v>0</v>
      </c>
    </row>
    <row r="68" spans="1:12" ht="20.25" hidden="1" customHeight="1" x14ac:dyDescent="0.3">
      <c r="A68" s="8"/>
      <c r="B68" s="8"/>
      <c r="C68" s="9"/>
      <c r="D68" s="9"/>
      <c r="E68" s="9"/>
      <c r="F68" s="9"/>
      <c r="G68" s="9"/>
      <c r="H68" s="98"/>
      <c r="I68" s="98"/>
      <c r="J68" s="9"/>
      <c r="K68" s="127"/>
      <c r="L68" s="9"/>
    </row>
    <row r="69" spans="1:12" s="111" customFormat="1" ht="409.6" hidden="1" customHeight="1" x14ac:dyDescent="0.2">
      <c r="A69" s="107" t="s">
        <v>272</v>
      </c>
      <c r="B69" s="108" t="s">
        <v>273</v>
      </c>
      <c r="C69" s="109">
        <f>SUBTOTAL(9,C70:C72)</f>
        <v>0</v>
      </c>
      <c r="D69" s="109">
        <f>SUBTOTAL(9,D70:D72)</f>
        <v>1280</v>
      </c>
      <c r="E69" s="109">
        <f>SUBTOTAL(9,E70:E72)</f>
        <v>0</v>
      </c>
      <c r="F69" s="109">
        <f>G69-D69</f>
        <v>-1280</v>
      </c>
      <c r="G69" s="109">
        <f>SUBTOTAL(9,G70:G72)</f>
        <v>0</v>
      </c>
      <c r="H69" s="110" t="str">
        <f>IF(C69&lt;&gt;0,E69/C69,"-")</f>
        <v>-</v>
      </c>
      <c r="I69" s="110">
        <f>IF(D69&lt;&gt;0,E69/D69,"-")</f>
        <v>0</v>
      </c>
      <c r="J69" s="109">
        <f>SUBTOTAL(9,J70:J72)</f>
        <v>1330</v>
      </c>
      <c r="K69" s="130">
        <f>SUBTOTAL(9,K70:K72)</f>
        <v>1330</v>
      </c>
      <c r="L69" s="109">
        <f>SUBTOTAL(9,L70:L72)</f>
        <v>0</v>
      </c>
    </row>
    <row r="70" spans="1:12" ht="20.25" hidden="1" customHeight="1" x14ac:dyDescent="0.3">
      <c r="A70" s="8"/>
      <c r="B70" s="8"/>
      <c r="C70" s="9"/>
      <c r="D70" s="9"/>
      <c r="E70" s="9"/>
      <c r="F70" s="9"/>
      <c r="G70" s="9"/>
      <c r="H70" s="98"/>
      <c r="I70" s="98"/>
      <c r="J70" s="9"/>
      <c r="K70" s="127"/>
      <c r="L70" s="9"/>
    </row>
    <row r="71" spans="1:12" s="111" customFormat="1" ht="15" customHeight="1" x14ac:dyDescent="0.2">
      <c r="A71" s="112" t="s">
        <v>272</v>
      </c>
      <c r="B71" s="113" t="s">
        <v>273</v>
      </c>
      <c r="C71" s="3">
        <v>0</v>
      </c>
      <c r="D71" s="3">
        <v>1280</v>
      </c>
      <c r="E71" s="3">
        <v>0</v>
      </c>
      <c r="F71" s="3">
        <f>G71-D71</f>
        <v>-1280</v>
      </c>
      <c r="G71" s="3"/>
      <c r="H71" s="29" t="str">
        <f>IF(C71&lt;&gt;0,E71/C71,"-")</f>
        <v>-</v>
      </c>
      <c r="I71" s="29">
        <f>IF(D71&lt;&gt;0,E71/D71,"-")</f>
        <v>0</v>
      </c>
      <c r="J71" s="3">
        <v>1330</v>
      </c>
      <c r="K71" s="59">
        <v>1330</v>
      </c>
      <c r="L71" s="49">
        <v>0</v>
      </c>
    </row>
    <row r="72" spans="1:12" ht="20.25" hidden="1" customHeight="1" x14ac:dyDescent="0.3">
      <c r="A72" s="93"/>
      <c r="B72" s="114"/>
      <c r="C72" s="11"/>
      <c r="D72" s="9"/>
      <c r="E72" s="9"/>
      <c r="F72" s="9"/>
      <c r="G72" s="9"/>
      <c r="H72" s="98"/>
      <c r="I72" s="98"/>
      <c r="J72" s="9"/>
      <c r="K72" s="127"/>
      <c r="L72" s="9"/>
    </row>
    <row r="73" spans="1:12" ht="20.25" hidden="1" customHeight="1" x14ac:dyDescent="0.3">
      <c r="A73" s="93"/>
      <c r="B73" s="114"/>
      <c r="C73" s="11"/>
      <c r="D73" s="9"/>
      <c r="E73" s="9"/>
      <c r="F73" s="9"/>
      <c r="G73" s="9"/>
      <c r="H73" s="98"/>
      <c r="I73" s="98"/>
      <c r="J73" s="9"/>
      <c r="K73" s="127"/>
      <c r="L73" s="9"/>
    </row>
    <row r="74" spans="1:12" ht="20.25" hidden="1" customHeight="1" x14ac:dyDescent="0.3">
      <c r="A74" s="93"/>
      <c r="B74" s="114"/>
      <c r="C74" s="11"/>
      <c r="D74" s="9"/>
      <c r="E74" s="9"/>
      <c r="F74" s="9"/>
      <c r="G74" s="9"/>
      <c r="H74" s="98"/>
      <c r="I74" s="98"/>
      <c r="J74" s="9"/>
      <c r="K74" s="127"/>
      <c r="L74" s="9"/>
    </row>
    <row r="75" spans="1:12" ht="20.25" hidden="1" customHeight="1" x14ac:dyDescent="0.3">
      <c r="A75" s="93"/>
      <c r="B75" s="114"/>
      <c r="C75" s="11"/>
      <c r="D75" s="9"/>
      <c r="E75" s="9"/>
      <c r="F75" s="9"/>
      <c r="G75" s="9"/>
      <c r="H75" s="98"/>
      <c r="I75" s="98"/>
      <c r="J75" s="9"/>
      <c r="K75" s="127"/>
      <c r="L75" s="9"/>
    </row>
    <row r="76" spans="1:12" s="97" customFormat="1" ht="409.6" hidden="1" customHeight="1" x14ac:dyDescent="0.25">
      <c r="A76" s="95" t="s">
        <v>274</v>
      </c>
      <c r="B76" s="96" t="s">
        <v>275</v>
      </c>
      <c r="C76" s="18">
        <f>SUBTOTAL(9,C77:C88)</f>
        <v>0</v>
      </c>
      <c r="D76" s="18">
        <f>SUBTOTAL(9,D77:D88)</f>
        <v>50</v>
      </c>
      <c r="E76" s="18">
        <f>SUBTOTAL(9,E77:E88)</f>
        <v>0</v>
      </c>
      <c r="F76" s="18">
        <f>G76-D76</f>
        <v>-50</v>
      </c>
      <c r="G76" s="18">
        <f>SUBTOTAL(9,G77:G88)</f>
        <v>0</v>
      </c>
      <c r="H76" s="28" t="str">
        <f>IF(C76&lt;&gt;0,E76/C76,"-")</f>
        <v>-</v>
      </c>
      <c r="I76" s="28">
        <f>IF(D76&lt;&gt;0,E76/D76,"-")</f>
        <v>0</v>
      </c>
      <c r="J76" s="18">
        <f>SUBTOTAL(9,J77:J88)</f>
        <v>0</v>
      </c>
      <c r="K76" s="52">
        <f>SUBTOTAL(9,K77:K88)</f>
        <v>0</v>
      </c>
      <c r="L76" s="18">
        <f>SUBTOTAL(9,L77:L88)</f>
        <v>0</v>
      </c>
    </row>
    <row r="77" spans="1:12" ht="20.25" hidden="1" customHeight="1" x14ac:dyDescent="0.3">
      <c r="A77" s="8"/>
      <c r="B77" s="8"/>
      <c r="C77" s="9"/>
      <c r="D77" s="9"/>
      <c r="E77" s="9"/>
      <c r="F77" s="9"/>
      <c r="G77" s="9"/>
      <c r="H77" s="98"/>
      <c r="I77" s="98"/>
      <c r="J77" s="9"/>
      <c r="K77" s="127"/>
      <c r="L77" s="9"/>
    </row>
    <row r="78" spans="1:12" ht="409.6" hidden="1" customHeight="1" x14ac:dyDescent="0.25">
      <c r="A78" s="99" t="s">
        <v>274</v>
      </c>
      <c r="B78" s="100" t="s">
        <v>275</v>
      </c>
      <c r="C78" s="101">
        <f>SUBTOTAL(9,C79:C87)</f>
        <v>0</v>
      </c>
      <c r="D78" s="101">
        <f>SUBTOTAL(9,D79:D87)</f>
        <v>50</v>
      </c>
      <c r="E78" s="101">
        <f>SUBTOTAL(9,E79:E87)</f>
        <v>0</v>
      </c>
      <c r="F78" s="101">
        <f>G78-D78</f>
        <v>-50</v>
      </c>
      <c r="G78" s="101">
        <f>SUBTOTAL(9,G79:G87)</f>
        <v>0</v>
      </c>
      <c r="H78" s="102" t="str">
        <f>IF(C78&lt;&gt;0,E78/C78,"-")</f>
        <v>-</v>
      </c>
      <c r="I78" s="102">
        <f>IF(D78&lt;&gt;0,E78/D78,"-")</f>
        <v>0</v>
      </c>
      <c r="J78" s="101">
        <f>SUBTOTAL(9,J79:J87)</f>
        <v>0</v>
      </c>
      <c r="K78" s="128">
        <f>SUBTOTAL(9,K79:K87)</f>
        <v>0</v>
      </c>
      <c r="L78" s="101">
        <f>SUBTOTAL(9,L79:L87)</f>
        <v>0</v>
      </c>
    </row>
    <row r="79" spans="1:12" ht="20.25" hidden="1" customHeight="1" x14ac:dyDescent="0.3">
      <c r="A79" s="8"/>
      <c r="B79" s="8"/>
      <c r="C79" s="9"/>
      <c r="D79" s="9"/>
      <c r="E79" s="9"/>
      <c r="F79" s="9"/>
      <c r="G79" s="9"/>
      <c r="H79" s="98"/>
      <c r="I79" s="98"/>
      <c r="J79" s="9"/>
      <c r="K79" s="127"/>
      <c r="L79" s="9"/>
    </row>
    <row r="80" spans="1:12" s="69" customFormat="1" ht="409.6" hidden="1" customHeight="1" x14ac:dyDescent="0.2">
      <c r="A80" s="103" t="s">
        <v>274</v>
      </c>
      <c r="B80" s="104" t="s">
        <v>275</v>
      </c>
      <c r="C80" s="105">
        <f>SUBTOTAL(9,C81:C86)</f>
        <v>0</v>
      </c>
      <c r="D80" s="105">
        <f>SUBTOTAL(9,D81:D86)</f>
        <v>50</v>
      </c>
      <c r="E80" s="105">
        <f>SUBTOTAL(9,E81:E86)</f>
        <v>0</v>
      </c>
      <c r="F80" s="105">
        <f>G80-D80</f>
        <v>-50</v>
      </c>
      <c r="G80" s="105">
        <f>SUBTOTAL(9,G81:G86)</f>
        <v>0</v>
      </c>
      <c r="H80" s="106" t="str">
        <f>IF(C80&lt;&gt;0,E80/C80,"-")</f>
        <v>-</v>
      </c>
      <c r="I80" s="106">
        <f>IF(D80&lt;&gt;0,E80/D80,"-")</f>
        <v>0</v>
      </c>
      <c r="J80" s="105">
        <f>SUBTOTAL(9,J81:J86)</f>
        <v>0</v>
      </c>
      <c r="K80" s="129">
        <f>SUBTOTAL(9,K81:K86)</f>
        <v>0</v>
      </c>
      <c r="L80" s="105">
        <f>SUBTOTAL(9,L81:L86)</f>
        <v>0</v>
      </c>
    </row>
    <row r="81" spans="1:12" ht="20.25" hidden="1" customHeight="1" x14ac:dyDescent="0.3">
      <c r="A81" s="8"/>
      <c r="B81" s="8"/>
      <c r="C81" s="9"/>
      <c r="D81" s="9"/>
      <c r="E81" s="9"/>
      <c r="F81" s="9"/>
      <c r="G81" s="9"/>
      <c r="H81" s="98"/>
      <c r="I81" s="98"/>
      <c r="J81" s="9"/>
      <c r="K81" s="127"/>
      <c r="L81" s="9"/>
    </row>
    <row r="82" spans="1:12" s="111" customFormat="1" ht="409.6" hidden="1" customHeight="1" x14ac:dyDescent="0.2">
      <c r="A82" s="107" t="s">
        <v>274</v>
      </c>
      <c r="B82" s="108" t="s">
        <v>275</v>
      </c>
      <c r="C82" s="109">
        <f>SUBTOTAL(9,C83:C85)</f>
        <v>0</v>
      </c>
      <c r="D82" s="109">
        <f>SUBTOTAL(9,D83:D85)</f>
        <v>50</v>
      </c>
      <c r="E82" s="109">
        <f>SUBTOTAL(9,E83:E85)</f>
        <v>0</v>
      </c>
      <c r="F82" s="109">
        <f>G82-D82</f>
        <v>-50</v>
      </c>
      <c r="G82" s="109">
        <f>SUBTOTAL(9,G83:G85)</f>
        <v>0</v>
      </c>
      <c r="H82" s="110" t="str">
        <f>IF(C82&lt;&gt;0,E82/C82,"-")</f>
        <v>-</v>
      </c>
      <c r="I82" s="110">
        <f>IF(D82&lt;&gt;0,E82/D82,"-")</f>
        <v>0</v>
      </c>
      <c r="J82" s="109">
        <f>SUBTOTAL(9,J83:J85)</f>
        <v>0</v>
      </c>
      <c r="K82" s="130">
        <f>SUBTOTAL(9,K83:K85)</f>
        <v>0</v>
      </c>
      <c r="L82" s="109">
        <f>SUBTOTAL(9,L83:L85)</f>
        <v>0</v>
      </c>
    </row>
    <row r="83" spans="1:12" ht="20.25" hidden="1" customHeight="1" x14ac:dyDescent="0.3">
      <c r="A83" s="8"/>
      <c r="B83" s="8"/>
      <c r="C83" s="9"/>
      <c r="D83" s="9"/>
      <c r="E83" s="9"/>
      <c r="F83" s="9"/>
      <c r="G83" s="9"/>
      <c r="H83" s="98"/>
      <c r="I83" s="98"/>
      <c r="J83" s="9"/>
      <c r="K83" s="127"/>
      <c r="L83" s="9"/>
    </row>
    <row r="84" spans="1:12" s="111" customFormat="1" ht="15" customHeight="1" x14ac:dyDescent="0.2">
      <c r="A84" s="112" t="s">
        <v>274</v>
      </c>
      <c r="B84" s="113" t="s">
        <v>275</v>
      </c>
      <c r="C84" s="3">
        <v>0</v>
      </c>
      <c r="D84" s="3">
        <v>50</v>
      </c>
      <c r="E84" s="3">
        <v>0</v>
      </c>
      <c r="F84" s="3">
        <f>G84-D84</f>
        <v>-50</v>
      </c>
      <c r="G84" s="3"/>
      <c r="H84" s="29" t="str">
        <f>IF(C84&lt;&gt;0,E84/C84,"-")</f>
        <v>-</v>
      </c>
      <c r="I84" s="29">
        <f>IF(D84&lt;&gt;0,E84/D84,"-")</f>
        <v>0</v>
      </c>
      <c r="J84" s="3">
        <v>0</v>
      </c>
      <c r="K84" s="59">
        <v>0</v>
      </c>
      <c r="L84" s="49">
        <v>0</v>
      </c>
    </row>
    <row r="85" spans="1:12" ht="20.25" hidden="1" customHeight="1" x14ac:dyDescent="0.3">
      <c r="A85" s="93"/>
      <c r="B85" s="114"/>
      <c r="C85" s="11"/>
      <c r="D85" s="9"/>
      <c r="E85" s="9"/>
      <c r="F85" s="9"/>
      <c r="G85" s="9"/>
      <c r="H85" s="98"/>
      <c r="I85" s="98"/>
      <c r="J85" s="9"/>
      <c r="K85" s="127"/>
      <c r="L85" s="9"/>
    </row>
    <row r="86" spans="1:12" ht="20.25" hidden="1" customHeight="1" x14ac:dyDescent="0.3">
      <c r="A86" s="93"/>
      <c r="B86" s="114"/>
      <c r="C86" s="11"/>
      <c r="D86" s="9"/>
      <c r="E86" s="9"/>
      <c r="F86" s="9"/>
      <c r="G86" s="9"/>
      <c r="H86" s="98"/>
      <c r="I86" s="98"/>
      <c r="J86" s="9"/>
      <c r="K86" s="127"/>
      <c r="L86" s="9"/>
    </row>
    <row r="87" spans="1:12" ht="20.25" hidden="1" customHeight="1" x14ac:dyDescent="0.3">
      <c r="A87" s="93"/>
      <c r="B87" s="114"/>
      <c r="C87" s="11"/>
      <c r="D87" s="9"/>
      <c r="E87" s="9"/>
      <c r="F87" s="9"/>
      <c r="G87" s="9"/>
      <c r="H87" s="98"/>
      <c r="I87" s="98"/>
      <c r="J87" s="9"/>
      <c r="K87" s="127"/>
      <c r="L87" s="9"/>
    </row>
    <row r="88" spans="1:12" ht="20.25" hidden="1" customHeight="1" x14ac:dyDescent="0.3">
      <c r="A88" s="93"/>
      <c r="B88" s="114"/>
      <c r="C88" s="11"/>
      <c r="D88" s="9"/>
      <c r="E88" s="9"/>
      <c r="F88" s="9"/>
      <c r="G88" s="9"/>
      <c r="H88" s="98"/>
      <c r="I88" s="98"/>
      <c r="J88" s="9"/>
      <c r="K88" s="127"/>
      <c r="L88" s="9"/>
    </row>
    <row r="89" spans="1:12" ht="20.25" hidden="1" customHeight="1" x14ac:dyDescent="0.3">
      <c r="A89" s="8"/>
      <c r="B89" s="8"/>
      <c r="C89" s="9"/>
      <c r="D89" s="9"/>
      <c r="E89" s="9"/>
      <c r="F89" s="9"/>
      <c r="G89" s="9"/>
      <c r="H89" s="98"/>
      <c r="I89" s="98"/>
      <c r="J89" s="9"/>
      <c r="K89" s="127"/>
      <c r="L89" s="9"/>
    </row>
    <row r="90" spans="1:12" s="16" customFormat="1" ht="18" customHeight="1" x14ac:dyDescent="0.25">
      <c r="A90" s="91" t="s">
        <v>276</v>
      </c>
      <c r="B90" s="92" t="s">
        <v>238</v>
      </c>
      <c r="C90" s="19">
        <f>SUBTOTAL(9,C91:C118)</f>
        <v>0</v>
      </c>
      <c r="D90" s="19">
        <f>SUBTOTAL(9,D91:D118)</f>
        <v>11950</v>
      </c>
      <c r="E90" s="19">
        <f>SUBTOTAL(9,E91:E118)</f>
        <v>1339.07</v>
      </c>
      <c r="F90" s="19">
        <f>G90-D90</f>
        <v>-11950</v>
      </c>
      <c r="G90" s="19">
        <f>SUBTOTAL(9,G91:G118)</f>
        <v>0</v>
      </c>
      <c r="H90" s="30" t="str">
        <f>IF(C90&lt;&gt;0,E90/C90,"-")</f>
        <v>-</v>
      </c>
      <c r="I90" s="30">
        <f>IF(D90&lt;&gt;0,E90/D90,"-")</f>
        <v>0.11205606694560669</v>
      </c>
      <c r="J90" s="19">
        <f>SUBTOTAL(9,J91:J118)</f>
        <v>1330</v>
      </c>
      <c r="K90" s="50">
        <f>SUBTOTAL(9,K91:K118)</f>
        <v>1330</v>
      </c>
      <c r="L90" s="19">
        <f>SUBTOTAL(9,L91:L118)</f>
        <v>0</v>
      </c>
    </row>
    <row r="91" spans="1:12" s="16" customFormat="1" ht="20.25" hidden="1" customHeight="1" x14ac:dyDescent="0.25">
      <c r="A91" s="93"/>
      <c r="B91" s="93"/>
      <c r="C91" s="11"/>
      <c r="D91" s="11"/>
      <c r="E91" s="11"/>
      <c r="F91" s="11"/>
      <c r="G91" s="11"/>
      <c r="H91" s="94"/>
      <c r="I91" s="94"/>
      <c r="J91" s="11"/>
      <c r="K91" s="131"/>
      <c r="L91" s="11"/>
    </row>
    <row r="92" spans="1:12" s="97" customFormat="1" ht="409.6" hidden="1" customHeight="1" x14ac:dyDescent="0.25">
      <c r="A92" s="95" t="s">
        <v>15</v>
      </c>
      <c r="B92" s="96" t="s">
        <v>277</v>
      </c>
      <c r="C92" s="18">
        <f>SUBTOTAL(9,C93:C104)</f>
        <v>0</v>
      </c>
      <c r="D92" s="18">
        <f>SUBTOTAL(9,D93:D104)</f>
        <v>10620</v>
      </c>
      <c r="E92" s="18">
        <f>SUBTOTAL(9,E93:E104)</f>
        <v>0</v>
      </c>
      <c r="F92" s="18">
        <f>G92-D92</f>
        <v>-10620</v>
      </c>
      <c r="G92" s="18">
        <f>SUBTOTAL(9,G93:G104)</f>
        <v>0</v>
      </c>
      <c r="H92" s="28" t="str">
        <f>IF(C92&lt;&gt;0,E92/C92,"-")</f>
        <v>-</v>
      </c>
      <c r="I92" s="28">
        <f>IF(D92&lt;&gt;0,E92/D92,"-")</f>
        <v>0</v>
      </c>
      <c r="J92" s="18">
        <f>SUBTOTAL(9,J93:J104)</f>
        <v>0</v>
      </c>
      <c r="K92" s="52">
        <f>SUBTOTAL(9,K93:K104)</f>
        <v>0</v>
      </c>
      <c r="L92" s="18">
        <f>SUBTOTAL(9,L93:L104)</f>
        <v>0</v>
      </c>
    </row>
    <row r="93" spans="1:12" ht="20.25" hidden="1" customHeight="1" x14ac:dyDescent="0.3">
      <c r="A93" s="8"/>
      <c r="B93" s="8"/>
      <c r="C93" s="9"/>
      <c r="D93" s="9"/>
      <c r="E93" s="9"/>
      <c r="F93" s="9"/>
      <c r="G93" s="9"/>
      <c r="H93" s="98"/>
      <c r="I93" s="98"/>
      <c r="J93" s="9"/>
      <c r="K93" s="127"/>
      <c r="L93" s="9"/>
    </row>
    <row r="94" spans="1:12" ht="409.6" hidden="1" customHeight="1" x14ac:dyDescent="0.25">
      <c r="A94" s="99" t="s">
        <v>15</v>
      </c>
      <c r="B94" s="100" t="s">
        <v>277</v>
      </c>
      <c r="C94" s="101">
        <f>SUBTOTAL(9,C95:C103)</f>
        <v>0</v>
      </c>
      <c r="D94" s="101">
        <f>SUBTOTAL(9,D95:D103)</f>
        <v>10620</v>
      </c>
      <c r="E94" s="101">
        <f>SUBTOTAL(9,E95:E103)</f>
        <v>0</v>
      </c>
      <c r="F94" s="101">
        <f>G94-D94</f>
        <v>-10620</v>
      </c>
      <c r="G94" s="101">
        <f>SUBTOTAL(9,G95:G103)</f>
        <v>0</v>
      </c>
      <c r="H94" s="102" t="str">
        <f>IF(C94&lt;&gt;0,E94/C94,"-")</f>
        <v>-</v>
      </c>
      <c r="I94" s="102">
        <f>IF(D94&lt;&gt;0,E94/D94,"-")</f>
        <v>0</v>
      </c>
      <c r="J94" s="101">
        <f>SUBTOTAL(9,J95:J103)</f>
        <v>0</v>
      </c>
      <c r="K94" s="128">
        <f>SUBTOTAL(9,K95:K103)</f>
        <v>0</v>
      </c>
      <c r="L94" s="101">
        <f>SUBTOTAL(9,L95:L103)</f>
        <v>0</v>
      </c>
    </row>
    <row r="95" spans="1:12" ht="20.25" hidden="1" customHeight="1" x14ac:dyDescent="0.3">
      <c r="A95" s="8"/>
      <c r="B95" s="8"/>
      <c r="C95" s="9"/>
      <c r="D95" s="9"/>
      <c r="E95" s="9"/>
      <c r="F95" s="9"/>
      <c r="G95" s="9"/>
      <c r="H95" s="98"/>
      <c r="I95" s="98"/>
      <c r="J95" s="9"/>
      <c r="K95" s="127"/>
      <c r="L95" s="9"/>
    </row>
    <row r="96" spans="1:12" s="69" customFormat="1" ht="409.6" hidden="1" customHeight="1" x14ac:dyDescent="0.2">
      <c r="A96" s="103" t="s">
        <v>15</v>
      </c>
      <c r="B96" s="104" t="s">
        <v>277</v>
      </c>
      <c r="C96" s="105">
        <f>SUBTOTAL(9,C97:C102)</f>
        <v>0</v>
      </c>
      <c r="D96" s="105">
        <f>SUBTOTAL(9,D97:D102)</f>
        <v>10620</v>
      </c>
      <c r="E96" s="105">
        <f>SUBTOTAL(9,E97:E102)</f>
        <v>0</v>
      </c>
      <c r="F96" s="105">
        <f>G96-D96</f>
        <v>-10620</v>
      </c>
      <c r="G96" s="105">
        <f>SUBTOTAL(9,G97:G102)</f>
        <v>0</v>
      </c>
      <c r="H96" s="106" t="str">
        <f>IF(C96&lt;&gt;0,E96/C96,"-")</f>
        <v>-</v>
      </c>
      <c r="I96" s="106">
        <f>IF(D96&lt;&gt;0,E96/D96,"-")</f>
        <v>0</v>
      </c>
      <c r="J96" s="105">
        <f>SUBTOTAL(9,J97:J102)</f>
        <v>0</v>
      </c>
      <c r="K96" s="129">
        <f>SUBTOTAL(9,K97:K102)</f>
        <v>0</v>
      </c>
      <c r="L96" s="105">
        <f>SUBTOTAL(9,L97:L102)</f>
        <v>0</v>
      </c>
    </row>
    <row r="97" spans="1:12" ht="20.25" hidden="1" customHeight="1" x14ac:dyDescent="0.3">
      <c r="A97" s="8"/>
      <c r="B97" s="8"/>
      <c r="C97" s="9"/>
      <c r="D97" s="9"/>
      <c r="E97" s="9"/>
      <c r="F97" s="9"/>
      <c r="G97" s="9"/>
      <c r="H97" s="98"/>
      <c r="I97" s="98"/>
      <c r="J97" s="9"/>
      <c r="K97" s="127"/>
      <c r="L97" s="9"/>
    </row>
    <row r="98" spans="1:12" s="111" customFormat="1" ht="409.6" hidden="1" customHeight="1" x14ac:dyDescent="0.2">
      <c r="A98" s="107" t="s">
        <v>15</v>
      </c>
      <c r="B98" s="108" t="s">
        <v>277</v>
      </c>
      <c r="C98" s="109">
        <f>SUBTOTAL(9,C99:C101)</f>
        <v>0</v>
      </c>
      <c r="D98" s="109">
        <f>SUBTOTAL(9,D99:D101)</f>
        <v>10620</v>
      </c>
      <c r="E98" s="109">
        <f>SUBTOTAL(9,E99:E101)</f>
        <v>0</v>
      </c>
      <c r="F98" s="109">
        <f>G98-D98</f>
        <v>-10620</v>
      </c>
      <c r="G98" s="109">
        <f>SUBTOTAL(9,G99:G101)</f>
        <v>0</v>
      </c>
      <c r="H98" s="110" t="str">
        <f>IF(C98&lt;&gt;0,E98/C98,"-")</f>
        <v>-</v>
      </c>
      <c r="I98" s="110">
        <f>IF(D98&lt;&gt;0,E98/D98,"-")</f>
        <v>0</v>
      </c>
      <c r="J98" s="109">
        <f>SUBTOTAL(9,J99:J101)</f>
        <v>0</v>
      </c>
      <c r="K98" s="130">
        <f>SUBTOTAL(9,K99:K101)</f>
        <v>0</v>
      </c>
      <c r="L98" s="109">
        <f>SUBTOTAL(9,L99:L101)</f>
        <v>0</v>
      </c>
    </row>
    <row r="99" spans="1:12" ht="20.25" hidden="1" customHeight="1" x14ac:dyDescent="0.3">
      <c r="A99" s="8"/>
      <c r="B99" s="8"/>
      <c r="C99" s="9"/>
      <c r="D99" s="9"/>
      <c r="E99" s="9"/>
      <c r="F99" s="9"/>
      <c r="G99" s="9"/>
      <c r="H99" s="98"/>
      <c r="I99" s="98"/>
      <c r="J99" s="9"/>
      <c r="K99" s="127"/>
      <c r="L99" s="9"/>
    </row>
    <row r="100" spans="1:12" s="111" customFormat="1" ht="15" customHeight="1" x14ac:dyDescent="0.2">
      <c r="A100" s="112" t="s">
        <v>15</v>
      </c>
      <c r="B100" s="113" t="s">
        <v>277</v>
      </c>
      <c r="C100" s="3">
        <v>0</v>
      </c>
      <c r="D100" s="3">
        <v>10620</v>
      </c>
      <c r="E100" s="3">
        <v>0</v>
      </c>
      <c r="F100" s="3">
        <f>G100-D100</f>
        <v>-10620</v>
      </c>
      <c r="G100" s="3"/>
      <c r="H100" s="29" t="str">
        <f>IF(C100&lt;&gt;0,E100/C100,"-")</f>
        <v>-</v>
      </c>
      <c r="I100" s="29">
        <f>IF(D100&lt;&gt;0,E100/D100,"-")</f>
        <v>0</v>
      </c>
      <c r="J100" s="3">
        <v>0</v>
      </c>
      <c r="K100" s="59">
        <v>0</v>
      </c>
      <c r="L100" s="49">
        <v>0</v>
      </c>
    </row>
    <row r="101" spans="1:12" ht="20.25" hidden="1" customHeight="1" x14ac:dyDescent="0.3">
      <c r="A101" s="93"/>
      <c r="B101" s="114"/>
      <c r="C101" s="11"/>
      <c r="D101" s="9"/>
      <c r="E101" s="9"/>
      <c r="F101" s="9"/>
      <c r="G101" s="9"/>
      <c r="H101" s="98"/>
      <c r="I101" s="98"/>
      <c r="J101" s="9"/>
      <c r="K101" s="127"/>
      <c r="L101" s="9"/>
    </row>
    <row r="102" spans="1:12" ht="20.25" hidden="1" customHeight="1" x14ac:dyDescent="0.3">
      <c r="A102" s="93"/>
      <c r="B102" s="114"/>
      <c r="C102" s="11"/>
      <c r="D102" s="9"/>
      <c r="E102" s="9"/>
      <c r="F102" s="9"/>
      <c r="G102" s="9"/>
      <c r="H102" s="98"/>
      <c r="I102" s="98"/>
      <c r="J102" s="9"/>
      <c r="K102" s="127"/>
      <c r="L102" s="9"/>
    </row>
    <row r="103" spans="1:12" ht="20.25" hidden="1" customHeight="1" x14ac:dyDescent="0.3">
      <c r="A103" s="93"/>
      <c r="B103" s="114"/>
      <c r="C103" s="11"/>
      <c r="D103" s="9"/>
      <c r="E103" s="9"/>
      <c r="F103" s="9"/>
      <c r="G103" s="9"/>
      <c r="H103" s="98"/>
      <c r="I103" s="98"/>
      <c r="J103" s="9"/>
      <c r="K103" s="127"/>
      <c r="L103" s="9"/>
    </row>
    <row r="104" spans="1:12" ht="20.25" hidden="1" customHeight="1" x14ac:dyDescent="0.3">
      <c r="A104" s="93"/>
      <c r="B104" s="114"/>
      <c r="C104" s="11"/>
      <c r="D104" s="9"/>
      <c r="E104" s="9"/>
      <c r="F104" s="9"/>
      <c r="G104" s="9"/>
      <c r="H104" s="98"/>
      <c r="I104" s="98"/>
      <c r="J104" s="9"/>
      <c r="K104" s="127"/>
      <c r="L104" s="9"/>
    </row>
    <row r="105" spans="1:12" s="97" customFormat="1" ht="409.6" hidden="1" customHeight="1" x14ac:dyDescent="0.25">
      <c r="A105" s="95" t="s">
        <v>278</v>
      </c>
      <c r="B105" s="96" t="s">
        <v>279</v>
      </c>
      <c r="C105" s="18">
        <f>SUBTOTAL(9,C106:C117)</f>
        <v>0</v>
      </c>
      <c r="D105" s="18">
        <f>SUBTOTAL(9,D106:D117)</f>
        <v>1330</v>
      </c>
      <c r="E105" s="18">
        <f>SUBTOTAL(9,E106:E117)</f>
        <v>1339.07</v>
      </c>
      <c r="F105" s="18">
        <f>G105-D105</f>
        <v>-1330</v>
      </c>
      <c r="G105" s="18">
        <f>SUBTOTAL(9,G106:G117)</f>
        <v>0</v>
      </c>
      <c r="H105" s="28" t="str">
        <f>IF(C105&lt;&gt;0,E105/C105,"-")</f>
        <v>-</v>
      </c>
      <c r="I105" s="28">
        <f>IF(D105&lt;&gt;0,E105/D105,"-")</f>
        <v>1.0068195488721805</v>
      </c>
      <c r="J105" s="18">
        <f>SUBTOTAL(9,J106:J117)</f>
        <v>1330</v>
      </c>
      <c r="K105" s="52">
        <f>SUBTOTAL(9,K106:K117)</f>
        <v>1330</v>
      </c>
      <c r="L105" s="18">
        <f>SUBTOTAL(9,L106:L117)</f>
        <v>0</v>
      </c>
    </row>
    <row r="106" spans="1:12" ht="20.25" hidden="1" customHeight="1" x14ac:dyDescent="0.3">
      <c r="A106" s="8"/>
      <c r="B106" s="8"/>
      <c r="C106" s="9"/>
      <c r="D106" s="9"/>
      <c r="E106" s="9"/>
      <c r="F106" s="9"/>
      <c r="G106" s="9"/>
      <c r="H106" s="98"/>
      <c r="I106" s="98"/>
      <c r="J106" s="9"/>
      <c r="K106" s="127"/>
      <c r="L106" s="9"/>
    </row>
    <row r="107" spans="1:12" ht="409.6" hidden="1" customHeight="1" x14ac:dyDescent="0.25">
      <c r="A107" s="99" t="s">
        <v>278</v>
      </c>
      <c r="B107" s="100" t="s">
        <v>279</v>
      </c>
      <c r="C107" s="101">
        <f>SUBTOTAL(9,C108:C116)</f>
        <v>0</v>
      </c>
      <c r="D107" s="101">
        <f>SUBTOTAL(9,D108:D116)</f>
        <v>1330</v>
      </c>
      <c r="E107" s="101">
        <f>SUBTOTAL(9,E108:E116)</f>
        <v>1339.07</v>
      </c>
      <c r="F107" s="101">
        <f>G107-D107</f>
        <v>-1330</v>
      </c>
      <c r="G107" s="101">
        <f>SUBTOTAL(9,G108:G116)</f>
        <v>0</v>
      </c>
      <c r="H107" s="102" t="str">
        <f>IF(C107&lt;&gt;0,E107/C107,"-")</f>
        <v>-</v>
      </c>
      <c r="I107" s="102">
        <f>IF(D107&lt;&gt;0,E107/D107,"-")</f>
        <v>1.0068195488721805</v>
      </c>
      <c r="J107" s="101">
        <f>SUBTOTAL(9,J108:J116)</f>
        <v>1330</v>
      </c>
      <c r="K107" s="128">
        <f>SUBTOTAL(9,K108:K116)</f>
        <v>1330</v>
      </c>
      <c r="L107" s="101">
        <f>SUBTOTAL(9,L108:L116)</f>
        <v>0</v>
      </c>
    </row>
    <row r="108" spans="1:12" ht="20.25" hidden="1" customHeight="1" x14ac:dyDescent="0.3">
      <c r="A108" s="8"/>
      <c r="B108" s="8"/>
      <c r="C108" s="9"/>
      <c r="D108" s="9"/>
      <c r="E108" s="9"/>
      <c r="F108" s="9"/>
      <c r="G108" s="9"/>
      <c r="H108" s="98"/>
      <c r="I108" s="98"/>
      <c r="J108" s="9"/>
      <c r="K108" s="127"/>
      <c r="L108" s="9"/>
    </row>
    <row r="109" spans="1:12" s="69" customFormat="1" ht="409.6" hidden="1" customHeight="1" x14ac:dyDescent="0.2">
      <c r="A109" s="103" t="s">
        <v>278</v>
      </c>
      <c r="B109" s="104" t="s">
        <v>279</v>
      </c>
      <c r="C109" s="105">
        <f>SUBTOTAL(9,C110:C115)</f>
        <v>0</v>
      </c>
      <c r="D109" s="105">
        <f>SUBTOTAL(9,D110:D115)</f>
        <v>1330</v>
      </c>
      <c r="E109" s="105">
        <f>SUBTOTAL(9,E110:E115)</f>
        <v>1339.07</v>
      </c>
      <c r="F109" s="105">
        <f>G109-D109</f>
        <v>-1330</v>
      </c>
      <c r="G109" s="105">
        <f>SUBTOTAL(9,G110:G115)</f>
        <v>0</v>
      </c>
      <c r="H109" s="106" t="str">
        <f>IF(C109&lt;&gt;0,E109/C109,"-")</f>
        <v>-</v>
      </c>
      <c r="I109" s="106">
        <f>IF(D109&lt;&gt;0,E109/D109,"-")</f>
        <v>1.0068195488721805</v>
      </c>
      <c r="J109" s="105">
        <f>SUBTOTAL(9,J110:J115)</f>
        <v>1330</v>
      </c>
      <c r="K109" s="129">
        <f>SUBTOTAL(9,K110:K115)</f>
        <v>1330</v>
      </c>
      <c r="L109" s="105">
        <f>SUBTOTAL(9,L110:L115)</f>
        <v>0</v>
      </c>
    </row>
    <row r="110" spans="1:12" ht="20.25" hidden="1" customHeight="1" x14ac:dyDescent="0.3">
      <c r="A110" s="8"/>
      <c r="B110" s="8"/>
      <c r="C110" s="9"/>
      <c r="D110" s="9"/>
      <c r="E110" s="9"/>
      <c r="F110" s="9"/>
      <c r="G110" s="9"/>
      <c r="H110" s="98"/>
      <c r="I110" s="98"/>
      <c r="J110" s="9"/>
      <c r="K110" s="127"/>
      <c r="L110" s="9"/>
    </row>
    <row r="111" spans="1:12" s="111" customFormat="1" ht="409.6" hidden="1" customHeight="1" x14ac:dyDescent="0.2">
      <c r="A111" s="107" t="s">
        <v>278</v>
      </c>
      <c r="B111" s="108" t="s">
        <v>279</v>
      </c>
      <c r="C111" s="109">
        <f>SUBTOTAL(9,C112:C114)</f>
        <v>0</v>
      </c>
      <c r="D111" s="109">
        <f>SUBTOTAL(9,D112:D114)</f>
        <v>1330</v>
      </c>
      <c r="E111" s="109">
        <f>SUBTOTAL(9,E112:E114)</f>
        <v>1339.07</v>
      </c>
      <c r="F111" s="109">
        <f>G111-D111</f>
        <v>-1330</v>
      </c>
      <c r="G111" s="109">
        <f>SUBTOTAL(9,G112:G114)</f>
        <v>0</v>
      </c>
      <c r="H111" s="110" t="str">
        <f>IF(C111&lt;&gt;0,E111/C111,"-")</f>
        <v>-</v>
      </c>
      <c r="I111" s="110">
        <f>IF(D111&lt;&gt;0,E111/D111,"-")</f>
        <v>1.0068195488721805</v>
      </c>
      <c r="J111" s="109">
        <f>SUBTOTAL(9,J112:J114)</f>
        <v>1330</v>
      </c>
      <c r="K111" s="130">
        <f>SUBTOTAL(9,K112:K114)</f>
        <v>1330</v>
      </c>
      <c r="L111" s="109">
        <f>SUBTOTAL(9,L112:L114)</f>
        <v>0</v>
      </c>
    </row>
    <row r="112" spans="1:12" ht="20.25" hidden="1" customHeight="1" x14ac:dyDescent="0.3">
      <c r="A112" s="8"/>
      <c r="B112" s="8"/>
      <c r="C112" s="9"/>
      <c r="D112" s="9"/>
      <c r="E112" s="9"/>
      <c r="F112" s="9"/>
      <c r="G112" s="9"/>
      <c r="H112" s="98"/>
      <c r="I112" s="98"/>
      <c r="J112" s="9"/>
      <c r="K112" s="127"/>
      <c r="L112" s="9"/>
    </row>
    <row r="113" spans="1:12" s="111" customFormat="1" ht="15" customHeight="1" x14ac:dyDescent="0.2">
      <c r="A113" s="112" t="s">
        <v>278</v>
      </c>
      <c r="B113" s="113" t="s">
        <v>279</v>
      </c>
      <c r="C113" s="3">
        <v>0</v>
      </c>
      <c r="D113" s="3">
        <v>1330</v>
      </c>
      <c r="E113" s="3">
        <v>1339.07</v>
      </c>
      <c r="F113" s="3">
        <f>G113-D113</f>
        <v>-1330</v>
      </c>
      <c r="G113" s="3"/>
      <c r="H113" s="29" t="str">
        <f>IF(C113&lt;&gt;0,E113/C113,"-")</f>
        <v>-</v>
      </c>
      <c r="I113" s="29">
        <f>IF(D113&lt;&gt;0,E113/D113,"-")</f>
        <v>1.0068195488721805</v>
      </c>
      <c r="J113" s="3">
        <v>1330</v>
      </c>
      <c r="K113" s="59">
        <v>1330</v>
      </c>
      <c r="L113" s="49">
        <v>0</v>
      </c>
    </row>
    <row r="114" spans="1:12" ht="20.25" hidden="1" customHeight="1" x14ac:dyDescent="0.3">
      <c r="A114" s="93"/>
      <c r="B114" s="114"/>
      <c r="C114" s="11"/>
      <c r="D114" s="9"/>
      <c r="E114" s="9"/>
      <c r="F114" s="9"/>
      <c r="G114" s="9"/>
      <c r="H114" s="98"/>
      <c r="I114" s="98"/>
      <c r="J114" s="9"/>
      <c r="K114" s="9"/>
      <c r="L114" s="9"/>
    </row>
    <row r="115" spans="1:12" ht="20.25" hidden="1" customHeight="1" x14ac:dyDescent="0.3">
      <c r="A115" s="93"/>
      <c r="B115" s="114"/>
      <c r="C115" s="11"/>
      <c r="D115" s="9"/>
      <c r="E115" s="9"/>
      <c r="F115" s="9"/>
      <c r="G115" s="9"/>
      <c r="H115" s="98"/>
      <c r="I115" s="98"/>
      <c r="J115" s="9"/>
      <c r="K115" s="9"/>
      <c r="L115" s="9"/>
    </row>
    <row r="116" spans="1:12" ht="20.25" hidden="1" customHeight="1" x14ac:dyDescent="0.3">
      <c r="A116" s="93"/>
      <c r="B116" s="114"/>
      <c r="C116" s="11"/>
      <c r="D116" s="9"/>
      <c r="E116" s="9"/>
      <c r="F116" s="9"/>
      <c r="G116" s="9"/>
      <c r="H116" s="98"/>
      <c r="I116" s="98"/>
      <c r="J116" s="9"/>
      <c r="K116" s="9"/>
      <c r="L116" s="9"/>
    </row>
    <row r="117" spans="1:12" ht="20.25" hidden="1" customHeight="1" x14ac:dyDescent="0.3">
      <c r="A117" s="93"/>
      <c r="B117" s="114"/>
      <c r="C117" s="11"/>
      <c r="D117" s="9"/>
      <c r="E117" s="9"/>
      <c r="F117" s="9"/>
      <c r="G117" s="9"/>
      <c r="H117" s="98"/>
      <c r="I117" s="98"/>
      <c r="J117" s="9"/>
      <c r="K117" s="9"/>
      <c r="L117" s="9"/>
    </row>
    <row r="118" spans="1:12" ht="20.25" hidden="1" customHeight="1" x14ac:dyDescent="0.3">
      <c r="A118" s="8"/>
      <c r="B118" s="8"/>
      <c r="C118" s="9"/>
      <c r="D118" s="9"/>
      <c r="E118" s="9"/>
      <c r="F118" s="9"/>
      <c r="G118" s="9"/>
      <c r="H118" s="98"/>
      <c r="I118" s="98"/>
      <c r="J118" s="9"/>
      <c r="K118" s="9"/>
      <c r="L118" s="9"/>
    </row>
    <row r="119" spans="1:12" ht="20.25" hidden="1" customHeight="1" x14ac:dyDescent="0.3">
      <c r="A119" s="8"/>
      <c r="B119" s="8"/>
      <c r="C119" s="9"/>
      <c r="D119" s="9"/>
      <c r="E119" s="9"/>
      <c r="F119" s="9"/>
      <c r="G119" s="9"/>
      <c r="H119" s="98"/>
      <c r="I119" s="98"/>
      <c r="J119" s="9"/>
      <c r="K119" s="9"/>
      <c r="L119" s="9"/>
    </row>
    <row r="120" spans="1:12" ht="20.25" customHeight="1" x14ac:dyDescent="0.25">
      <c r="A120" s="92" t="s">
        <v>280</v>
      </c>
      <c r="B120" s="91"/>
      <c r="C120" s="19">
        <f>SUBTOTAL(9,C19:C119)</f>
        <v>0</v>
      </c>
      <c r="D120" s="19">
        <f>SUBTOTAL(9,D19:D119)</f>
        <v>1913700</v>
      </c>
      <c r="E120" s="19">
        <f>SUBTOTAL(9,E19:E119)</f>
        <v>5626452.9500000002</v>
      </c>
      <c r="F120" s="19">
        <f>G120-D120</f>
        <v>-1913700</v>
      </c>
      <c r="G120" s="19">
        <f>SUBTOTAL(9,G19:G119)</f>
        <v>0</v>
      </c>
      <c r="H120" s="30" t="str">
        <f>IF(C120&lt;&gt;0,E120/C120,"-")</f>
        <v>-</v>
      </c>
      <c r="I120" s="30">
        <f>IF(D120&lt;&gt;0,E120/D120,"-")</f>
        <v>2.9400914197627634</v>
      </c>
      <c r="J120" s="19">
        <f>SUBTOTAL(9,J19:J119)</f>
        <v>1186227</v>
      </c>
      <c r="K120" s="19">
        <f>SUBTOTAL(9,K19:K119)</f>
        <v>1103960</v>
      </c>
      <c r="L120" s="19">
        <f>SUBTOTAL(9,L19:L119)</f>
        <v>0</v>
      </c>
    </row>
    <row r="121" spans="1:12" x14ac:dyDescent="0.25">
      <c r="B121" s="1"/>
      <c r="C121" s="6"/>
      <c r="D121" s="6"/>
      <c r="E121" s="6"/>
      <c r="F121" s="6"/>
      <c r="G121" s="6"/>
      <c r="H121" s="115"/>
      <c r="I121" s="115"/>
      <c r="J121" s="6"/>
      <c r="K121" s="6"/>
      <c r="L121" s="6"/>
    </row>
    <row r="122" spans="1:12" ht="63.75" customHeight="1" x14ac:dyDescent="0.25">
      <c r="A122" s="116" t="str">
        <f>A8</f>
        <v>Brojčana oznaka i naziv</v>
      </c>
      <c r="B122" s="117"/>
      <c r="C122" s="7" t="str">
        <f t="shared" ref="C122:L122" si="0">C8</f>
        <v>Izvršenje 2022.</v>
      </c>
      <c r="D122" s="7" t="str">
        <f t="shared" si="0"/>
        <v>Prijedlog plana za  2023.</v>
      </c>
      <c r="E122" s="7" t="str">
        <f t="shared" si="0"/>
        <v>Izvršenje 2023.</v>
      </c>
      <c r="F122" s="7" t="str">
        <f t="shared" si="0"/>
        <v>Povećanje/smanjenje plana</v>
      </c>
      <c r="G122" s="7" t="str">
        <f t="shared" si="0"/>
        <v>Novi plan 2023.</v>
      </c>
      <c r="H122" s="118" t="str">
        <f t="shared" si="0"/>
        <v>Indeks izvršenje / izvršenje prethodne godine</v>
      </c>
      <c r="I122" s="118" t="str">
        <f t="shared" si="0"/>
        <v>Indeks izvršenje /izvorni plan</v>
      </c>
      <c r="J122" s="7" t="str">
        <f t="shared" si="0"/>
        <v>Projekcija za 2024.</v>
      </c>
      <c r="K122" s="7" t="str">
        <f t="shared" si="0"/>
        <v>Projekcija za 2025.</v>
      </c>
      <c r="L122" s="7" t="str">
        <f t="shared" si="0"/>
        <v>Projekcija za 2026.</v>
      </c>
    </row>
    <row r="123" spans="1:12" s="16" customFormat="1" ht="18" customHeight="1" x14ac:dyDescent="0.25">
      <c r="A123" s="39" t="s">
        <v>0</v>
      </c>
      <c r="B123" s="39" t="s">
        <v>119</v>
      </c>
      <c r="C123" s="19">
        <f>SUBTOTAL(9,C124:C257)</f>
        <v>0</v>
      </c>
      <c r="D123" s="19">
        <f>SUBTOTAL(9,D124:D257)</f>
        <v>1070115</v>
      </c>
      <c r="E123" s="19">
        <f>SUBTOTAL(9,E124:E257)</f>
        <v>3051182.0900000003</v>
      </c>
      <c r="F123" s="19">
        <f>G123-D123</f>
        <v>-1070115</v>
      </c>
      <c r="G123" s="19">
        <f>SUBTOTAL(9,G124:G257)</f>
        <v>0</v>
      </c>
      <c r="H123" s="30" t="str">
        <f>IF(C123&lt;&gt;0,E123/C123,"-")</f>
        <v>-</v>
      </c>
      <c r="I123" s="30">
        <f>IF(D123&lt;&gt;0,E123/D123,"-")</f>
        <v>2.8512656022950806</v>
      </c>
      <c r="J123" s="19">
        <f>SUBTOTAL(9,J124:J257)</f>
        <v>610560</v>
      </c>
      <c r="K123" s="19">
        <f>SUBTOTAL(9,K124:K257)</f>
        <v>610560</v>
      </c>
      <c r="L123" s="19">
        <f>SUBTOTAL(9,L124:L257)</f>
        <v>0</v>
      </c>
    </row>
    <row r="124" spans="1:12" ht="30" hidden="1" customHeight="1" x14ac:dyDescent="0.3">
      <c r="A124" s="40"/>
      <c r="B124" s="40"/>
      <c r="C124" s="9"/>
      <c r="D124" s="9"/>
      <c r="E124" s="9"/>
      <c r="F124" s="9"/>
      <c r="G124" s="20"/>
      <c r="H124" s="31"/>
      <c r="I124" s="31"/>
      <c r="J124" s="20"/>
      <c r="K124" s="20"/>
      <c r="L124" s="20"/>
    </row>
    <row r="125" spans="1:12" s="16" customFormat="1" ht="409.6" hidden="1" customHeight="1" x14ac:dyDescent="0.25">
      <c r="A125" s="41" t="s">
        <v>3</v>
      </c>
      <c r="B125" s="41" t="s">
        <v>125</v>
      </c>
      <c r="C125" s="18">
        <f>SUBTOTAL(9,C126:C146)</f>
        <v>0</v>
      </c>
      <c r="D125" s="18">
        <f>SUBTOTAL(9,D126:D146)</f>
        <v>102190</v>
      </c>
      <c r="E125" s="18">
        <f>SUBTOTAL(9,E126:E146)</f>
        <v>338370.18999999994</v>
      </c>
      <c r="F125" s="18">
        <f>G125-D125</f>
        <v>-102190</v>
      </c>
      <c r="G125" s="18">
        <f>SUBTOTAL(9,G126:G146)</f>
        <v>0</v>
      </c>
      <c r="H125" s="28" t="str">
        <f>IF(C125&lt;&gt;0,E125/C125,"-")</f>
        <v>-</v>
      </c>
      <c r="I125" s="28">
        <f>IF(D125&lt;&gt;0,E125/D125,"-")</f>
        <v>3.3111869067423423</v>
      </c>
      <c r="J125" s="18">
        <f>SUBTOTAL(9,J126:J146)</f>
        <v>103120</v>
      </c>
      <c r="K125" s="18">
        <f>SUBTOTAL(9,K126:K146)</f>
        <v>103120</v>
      </c>
      <c r="L125" s="18">
        <f>SUBTOTAL(9,L126:L146)</f>
        <v>0</v>
      </c>
    </row>
    <row r="126" spans="1:12" ht="30" hidden="1" customHeight="1" x14ac:dyDescent="0.25">
      <c r="A126" s="1"/>
      <c r="B126" s="5"/>
      <c r="C126" s="10"/>
      <c r="D126" s="10"/>
      <c r="E126" s="10"/>
      <c r="F126" s="10"/>
      <c r="G126" s="20"/>
      <c r="H126" s="31"/>
      <c r="I126" s="31"/>
      <c r="J126" s="20"/>
      <c r="K126" s="20"/>
      <c r="L126" s="20"/>
    </row>
    <row r="127" spans="1:12" s="16" customFormat="1" ht="409.6" hidden="1" customHeight="1" x14ac:dyDescent="0.25">
      <c r="A127" s="42" t="s">
        <v>3</v>
      </c>
      <c r="B127" s="42" t="s">
        <v>125</v>
      </c>
      <c r="C127" s="23">
        <f>SUBTOTAL(9,C128:C145)</f>
        <v>0</v>
      </c>
      <c r="D127" s="23">
        <f>SUBTOTAL(9,D128:D145)</f>
        <v>102190</v>
      </c>
      <c r="E127" s="23">
        <f>SUBTOTAL(9,E128:E145)</f>
        <v>338370.18999999994</v>
      </c>
      <c r="F127" s="23">
        <f>G127-D127</f>
        <v>-102190</v>
      </c>
      <c r="G127" s="23">
        <f>SUBTOTAL(9,G128:G145)</f>
        <v>0</v>
      </c>
      <c r="H127" s="32" t="str">
        <f>IF(C127&lt;&gt;0,E127/C127,"-")</f>
        <v>-</v>
      </c>
      <c r="I127" s="32">
        <f>IF(D127&lt;&gt;0,E127/D127,"-")</f>
        <v>3.3111869067423423</v>
      </c>
      <c r="J127" s="23">
        <f>SUBTOTAL(9,J128:J145)</f>
        <v>103120</v>
      </c>
      <c r="K127" s="23">
        <f>SUBTOTAL(9,K128:K145)</f>
        <v>103120</v>
      </c>
      <c r="L127" s="23">
        <f>SUBTOTAL(9,L128:L145)</f>
        <v>0</v>
      </c>
    </row>
    <row r="128" spans="1:12" ht="30" hidden="1" customHeight="1" x14ac:dyDescent="0.25">
      <c r="A128" s="1"/>
      <c r="B128" s="1"/>
      <c r="C128" s="6"/>
      <c r="D128" s="11"/>
      <c r="E128" s="11"/>
      <c r="F128" s="11"/>
      <c r="G128" s="20"/>
      <c r="H128" s="31"/>
      <c r="I128" s="31"/>
      <c r="J128" s="20"/>
      <c r="K128" s="20"/>
      <c r="L128" s="20"/>
    </row>
    <row r="129" spans="1:12" ht="409.6" hidden="1" customHeight="1" x14ac:dyDescent="0.25">
      <c r="A129" s="43" t="s">
        <v>3</v>
      </c>
      <c r="B129" s="43" t="s">
        <v>125</v>
      </c>
      <c r="C129" s="24">
        <f>SUBTOTAL(9,C130:C144)</f>
        <v>0</v>
      </c>
      <c r="D129" s="24">
        <f>SUBTOTAL(9,D130:D144)</f>
        <v>102190</v>
      </c>
      <c r="E129" s="24">
        <f>SUBTOTAL(9,E130:E144)</f>
        <v>338370.18999999994</v>
      </c>
      <c r="F129" s="24">
        <f>G129-D129</f>
        <v>-102190</v>
      </c>
      <c r="G129" s="24">
        <f>SUBTOTAL(9,G130:G144)</f>
        <v>0</v>
      </c>
      <c r="H129" s="33" t="str">
        <f>IF(C129&lt;&gt;0,E129/C129,"-")</f>
        <v>-</v>
      </c>
      <c r="I129" s="33">
        <f>IF(D129&lt;&gt;0,E129/D129,"-")</f>
        <v>3.3111869067423423</v>
      </c>
      <c r="J129" s="24">
        <f>SUBTOTAL(9,J130:J144)</f>
        <v>103120</v>
      </c>
      <c r="K129" s="24">
        <f>SUBTOTAL(9,K130:K144)</f>
        <v>103120</v>
      </c>
      <c r="L129" s="24">
        <f>SUBTOTAL(9,L130:L144)</f>
        <v>0</v>
      </c>
    </row>
    <row r="130" spans="1:12" ht="30" hidden="1" customHeight="1" x14ac:dyDescent="0.25">
      <c r="A130" s="1"/>
      <c r="B130" s="1"/>
      <c r="C130" s="6"/>
      <c r="D130" s="12"/>
      <c r="E130" s="12"/>
      <c r="F130" s="12"/>
      <c r="G130" s="20"/>
      <c r="H130" s="31"/>
      <c r="I130" s="31"/>
      <c r="J130" s="20"/>
      <c r="K130" s="20"/>
      <c r="L130" s="20"/>
    </row>
    <row r="131" spans="1:12" ht="409.6" hidden="1" customHeight="1" x14ac:dyDescent="0.25">
      <c r="A131" s="44" t="s">
        <v>3</v>
      </c>
      <c r="B131" s="44" t="s">
        <v>125</v>
      </c>
      <c r="C131" s="26">
        <f>SUBTOTAL(9,C132:C143)</f>
        <v>0</v>
      </c>
      <c r="D131" s="26">
        <f>SUBTOTAL(9,D132:D143)</f>
        <v>102190</v>
      </c>
      <c r="E131" s="26">
        <f>SUBTOTAL(9,E132:E143)</f>
        <v>338370.18999999994</v>
      </c>
      <c r="F131" s="26">
        <f>G131-D131</f>
        <v>-102190</v>
      </c>
      <c r="G131" s="26">
        <f>SUBTOTAL(9,G132:G143)</f>
        <v>0</v>
      </c>
      <c r="H131" s="34" t="str">
        <f>IF(C131&lt;&gt;0,E131/C131,"-")</f>
        <v>-</v>
      </c>
      <c r="I131" s="34">
        <f>IF(D131&lt;&gt;0,E131/D131,"-")</f>
        <v>3.3111869067423423</v>
      </c>
      <c r="J131" s="26">
        <f>SUBTOTAL(9,J132:J143)</f>
        <v>103120</v>
      </c>
      <c r="K131" s="26">
        <f>SUBTOTAL(9,K132:K143)</f>
        <v>103120</v>
      </c>
      <c r="L131" s="26">
        <f>SUBTOTAL(9,L132:L143)</f>
        <v>0</v>
      </c>
    </row>
    <row r="132" spans="1:12" ht="30" hidden="1" customHeight="1" x14ac:dyDescent="0.25">
      <c r="A132" s="1"/>
      <c r="B132" s="1"/>
      <c r="C132" s="6"/>
      <c r="D132" s="13"/>
      <c r="E132" s="13"/>
      <c r="F132" s="13"/>
      <c r="G132" s="20"/>
      <c r="H132" s="31"/>
      <c r="I132" s="31"/>
      <c r="J132" s="20"/>
      <c r="K132" s="20"/>
      <c r="L132" s="20"/>
    </row>
    <row r="133" spans="1:12" ht="409.6" hidden="1" customHeight="1" x14ac:dyDescent="0.25">
      <c r="A133" s="45" t="s">
        <v>3</v>
      </c>
      <c r="B133" s="45" t="s">
        <v>125</v>
      </c>
      <c r="C133" s="27">
        <f>SUBTOTAL(9,C134:C142)</f>
        <v>0</v>
      </c>
      <c r="D133" s="27">
        <f>SUBTOTAL(9,D134:D142)</f>
        <v>102190</v>
      </c>
      <c r="E133" s="27">
        <f>SUBTOTAL(9,E134:E142)</f>
        <v>338370.18999999994</v>
      </c>
      <c r="F133" s="27">
        <f>G133-D133</f>
        <v>-102190</v>
      </c>
      <c r="G133" s="27">
        <f>SUBTOTAL(9,G134:G142)</f>
        <v>0</v>
      </c>
      <c r="H133" s="35" t="str">
        <f>IF(C133&lt;&gt;0,E133/C133,"-")</f>
        <v>-</v>
      </c>
      <c r="I133" s="35">
        <f>IF(D133&lt;&gt;0,E133/D133,"-")</f>
        <v>3.3111869067423423</v>
      </c>
      <c r="J133" s="27">
        <f>SUBTOTAL(9,J134:J142)</f>
        <v>103120</v>
      </c>
      <c r="K133" s="27">
        <f>SUBTOTAL(9,K134:K142)</f>
        <v>103120</v>
      </c>
      <c r="L133" s="27">
        <f>SUBTOTAL(9,L134:L142)</f>
        <v>0</v>
      </c>
    </row>
    <row r="134" spans="1:12" ht="30" hidden="1" customHeight="1" x14ac:dyDescent="0.25">
      <c r="A134" s="1"/>
      <c r="B134" s="1"/>
      <c r="C134" s="6"/>
      <c r="D134" s="14"/>
      <c r="E134" s="14"/>
      <c r="F134" s="14"/>
      <c r="G134" s="20"/>
      <c r="H134" s="31"/>
      <c r="I134" s="31"/>
      <c r="J134" s="20"/>
      <c r="K134" s="20"/>
      <c r="L134" s="20"/>
    </row>
    <row r="135" spans="1:12" ht="409.6" hidden="1" customHeight="1" x14ac:dyDescent="0.25">
      <c r="A135" s="46" t="s">
        <v>3</v>
      </c>
      <c r="B135" s="46" t="s">
        <v>125</v>
      </c>
      <c r="C135" s="25">
        <f>SUBTOTAL(9,C136:C141)</f>
        <v>0</v>
      </c>
      <c r="D135" s="25">
        <f>SUBTOTAL(9,D136:D141)</f>
        <v>102190</v>
      </c>
      <c r="E135" s="25">
        <f>SUBTOTAL(9,E136:E141)</f>
        <v>338370.18999999994</v>
      </c>
      <c r="F135" s="25">
        <f>G135-D135</f>
        <v>-102190</v>
      </c>
      <c r="G135" s="25">
        <f>SUBTOTAL(9,G136:G141)</f>
        <v>0</v>
      </c>
      <c r="H135" s="36" t="str">
        <f>IF(C135&lt;&gt;0,E135/C135,"-")</f>
        <v>-</v>
      </c>
      <c r="I135" s="36">
        <f>IF(D135&lt;&gt;0,E135/D135,"-")</f>
        <v>3.3111869067423423</v>
      </c>
      <c r="J135" s="25">
        <f>SUBTOTAL(9,J136:J141)</f>
        <v>103120</v>
      </c>
      <c r="K135" s="25">
        <f>SUBTOTAL(9,K136:K141)</f>
        <v>103120</v>
      </c>
      <c r="L135" s="25">
        <f>SUBTOTAL(9,L136:L141)</f>
        <v>0</v>
      </c>
    </row>
    <row r="136" spans="1:12" ht="22.5" hidden="1" customHeight="1" x14ac:dyDescent="0.25">
      <c r="A136" s="1"/>
      <c r="B136" s="1"/>
      <c r="C136" s="6"/>
      <c r="D136" s="14"/>
      <c r="E136" s="14"/>
      <c r="F136" s="14"/>
      <c r="G136" s="14"/>
      <c r="H136" s="37"/>
      <c r="I136" s="37"/>
      <c r="J136" s="14"/>
      <c r="K136" s="14"/>
      <c r="L136" s="14"/>
    </row>
    <row r="137" spans="1:12" ht="409.6" hidden="1" customHeight="1" x14ac:dyDescent="0.25">
      <c r="A137" s="47" t="s">
        <v>3</v>
      </c>
      <c r="B137" s="47" t="s">
        <v>125</v>
      </c>
      <c r="C137" s="14">
        <f>SUBTOTAL(9,C138:C140)</f>
        <v>0</v>
      </c>
      <c r="D137" s="14">
        <f>SUBTOTAL(9,D138:D140)</f>
        <v>102190</v>
      </c>
      <c r="E137" s="14">
        <f>SUBTOTAL(9,E138:E140)</f>
        <v>338370.18999999994</v>
      </c>
      <c r="F137" s="14">
        <f>G137-D137</f>
        <v>-102190</v>
      </c>
      <c r="G137" s="14">
        <f>SUBTOTAL(9,G138:G140)</f>
        <v>0</v>
      </c>
      <c r="H137" s="37" t="str">
        <f>IF(C137&lt;&gt;0,E137/C137,"-")</f>
        <v>-</v>
      </c>
      <c r="I137" s="37">
        <f>IF(D137&lt;&gt;0,E137/D137,"-")</f>
        <v>3.3111869067423423</v>
      </c>
      <c r="J137" s="14">
        <f>SUBTOTAL(9,J138:J140)</f>
        <v>103120</v>
      </c>
      <c r="K137" s="14">
        <f>SUBTOTAL(9,K138:K140)</f>
        <v>103120</v>
      </c>
      <c r="L137" s="14">
        <f>SUBTOTAL(9,L138:L140)</f>
        <v>0</v>
      </c>
    </row>
    <row r="138" spans="1:12" ht="30" hidden="1" customHeight="1" x14ac:dyDescent="0.25">
      <c r="A138" s="1"/>
      <c r="B138" s="1"/>
      <c r="C138" s="6"/>
      <c r="D138" s="21"/>
      <c r="E138" s="21"/>
      <c r="F138" s="21"/>
      <c r="G138" s="20"/>
      <c r="H138" s="31"/>
      <c r="I138" s="31"/>
      <c r="J138" s="20"/>
      <c r="K138" s="20"/>
      <c r="L138" s="20"/>
    </row>
    <row r="139" spans="1:12" ht="15" customHeight="1" x14ac:dyDescent="0.25">
      <c r="A139" s="48" t="s">
        <v>3</v>
      </c>
      <c r="B139" s="48" t="s">
        <v>125</v>
      </c>
      <c r="C139" s="3">
        <v>0</v>
      </c>
      <c r="D139" s="3">
        <v>102190</v>
      </c>
      <c r="E139" s="3">
        <v>338370.18999999994</v>
      </c>
      <c r="F139" s="3">
        <f>G139-D139</f>
        <v>-102190</v>
      </c>
      <c r="G139" s="3"/>
      <c r="H139" s="29" t="str">
        <f>IF(C139&lt;&gt;0,0/C139,"-")</f>
        <v>-</v>
      </c>
      <c r="I139" s="29">
        <f>IF(D139&lt;&gt;0,E139/D139,"-")</f>
        <v>3.3111869067423423</v>
      </c>
      <c r="J139" s="59">
        <v>103120</v>
      </c>
      <c r="K139" s="59">
        <v>103120</v>
      </c>
      <c r="L139" s="49">
        <v>0</v>
      </c>
    </row>
    <row r="140" spans="1:12" hidden="1" x14ac:dyDescent="0.25">
      <c r="A140" s="1"/>
      <c r="B140" s="1"/>
      <c r="C140" s="6"/>
      <c r="D140" s="3"/>
      <c r="E140" s="3"/>
      <c r="F140" s="3"/>
      <c r="G140" s="3"/>
      <c r="H140" s="29"/>
      <c r="I140" s="29"/>
      <c r="J140" s="59"/>
      <c r="K140" s="59"/>
      <c r="L140" s="3"/>
    </row>
    <row r="141" spans="1:12" hidden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t="20.100000000000001" hidden="1" customHeight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ht="20.100000000000001" hidden="1" customHeight="1" x14ac:dyDescent="0.25">
      <c r="A145" s="1"/>
      <c r="B145" s="1"/>
      <c r="C145" s="6"/>
      <c r="D145" s="6"/>
      <c r="E145" s="6"/>
      <c r="F145" s="6"/>
      <c r="G145" s="20"/>
      <c r="H145" s="31"/>
      <c r="I145" s="31"/>
      <c r="J145" s="51"/>
      <c r="K145" s="51"/>
      <c r="L145" s="20"/>
    </row>
    <row r="146" spans="1:12" ht="20.100000000000001" hidden="1" customHeight="1" x14ac:dyDescent="0.25">
      <c r="A146" s="1"/>
      <c r="B146" s="1"/>
      <c r="C146" s="6"/>
      <c r="D146" s="6"/>
      <c r="E146" s="6"/>
      <c r="F146" s="6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4</v>
      </c>
      <c r="B147" s="41" t="s">
        <v>121</v>
      </c>
      <c r="C147" s="18">
        <f>SUBTOTAL(9,C148:C168)</f>
        <v>0</v>
      </c>
      <c r="D147" s="18">
        <f>SUBTOTAL(9,D148:D168)</f>
        <v>562015</v>
      </c>
      <c r="E147" s="18">
        <f>SUBTOTAL(9,E148:E168)</f>
        <v>1536899.4600000002</v>
      </c>
      <c r="F147" s="18">
        <f>G147-D147</f>
        <v>-562015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2.7346235598693989</v>
      </c>
      <c r="J147" s="52">
        <f>SUBTOTAL(9,J148:J168)</f>
        <v>276725</v>
      </c>
      <c r="K147" s="52">
        <f>SUBTOTAL(9,K148:K168)</f>
        <v>276725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4</v>
      </c>
      <c r="B149" s="42" t="s">
        <v>121</v>
      </c>
      <c r="C149" s="23">
        <f>SUBTOTAL(9,C150:C167)</f>
        <v>0</v>
      </c>
      <c r="D149" s="23">
        <f>SUBTOTAL(9,D150:D167)</f>
        <v>562015</v>
      </c>
      <c r="E149" s="23">
        <f>SUBTOTAL(9,E150:E167)</f>
        <v>1536899.4600000002</v>
      </c>
      <c r="F149" s="23">
        <f>G149-D149</f>
        <v>-562015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2.7346235598693989</v>
      </c>
      <c r="J149" s="53">
        <f>SUBTOTAL(9,J150:J167)</f>
        <v>276725</v>
      </c>
      <c r="K149" s="53">
        <f>SUBTOTAL(9,K150:K167)</f>
        <v>276725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4</v>
      </c>
      <c r="B151" s="43" t="s">
        <v>121</v>
      </c>
      <c r="C151" s="24">
        <f>SUBTOTAL(9,C152:C166)</f>
        <v>0</v>
      </c>
      <c r="D151" s="24">
        <f>SUBTOTAL(9,D152:D166)</f>
        <v>562015</v>
      </c>
      <c r="E151" s="24">
        <f>SUBTOTAL(9,E152:E166)</f>
        <v>1536899.4600000002</v>
      </c>
      <c r="F151" s="24">
        <f>G151-D151</f>
        <v>-562015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2.7346235598693989</v>
      </c>
      <c r="J151" s="54">
        <f>SUBTOTAL(9,J152:J166)</f>
        <v>276725</v>
      </c>
      <c r="K151" s="54">
        <f>SUBTOTAL(9,K152:K166)</f>
        <v>276725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4</v>
      </c>
      <c r="B153" s="44" t="s">
        <v>121</v>
      </c>
      <c r="C153" s="26">
        <f>SUBTOTAL(9,C154:C165)</f>
        <v>0</v>
      </c>
      <c r="D153" s="26">
        <f>SUBTOTAL(9,D154:D165)</f>
        <v>562015</v>
      </c>
      <c r="E153" s="26">
        <f>SUBTOTAL(9,E154:E165)</f>
        <v>1536899.4600000002</v>
      </c>
      <c r="F153" s="26">
        <f>G153-D153</f>
        <v>-562015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2.7346235598693989</v>
      </c>
      <c r="J153" s="55">
        <f>SUBTOTAL(9,J154:J165)</f>
        <v>276725</v>
      </c>
      <c r="K153" s="55">
        <f>SUBTOTAL(9,K154:K165)</f>
        <v>276725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4</v>
      </c>
      <c r="B155" s="45" t="s">
        <v>121</v>
      </c>
      <c r="C155" s="27">
        <f>SUBTOTAL(9,C156:C164)</f>
        <v>0</v>
      </c>
      <c r="D155" s="27">
        <f>SUBTOTAL(9,D156:D164)</f>
        <v>562015</v>
      </c>
      <c r="E155" s="27">
        <f>SUBTOTAL(9,E156:E164)</f>
        <v>1536899.4600000002</v>
      </c>
      <c r="F155" s="27">
        <f>G155-D155</f>
        <v>-562015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2.7346235598693989</v>
      </c>
      <c r="J155" s="56">
        <f>SUBTOTAL(9,J156:J164)</f>
        <v>276725</v>
      </c>
      <c r="K155" s="56">
        <f>SUBTOTAL(9,K156:K164)</f>
        <v>276725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4</v>
      </c>
      <c r="B157" s="46" t="s">
        <v>121</v>
      </c>
      <c r="C157" s="25">
        <f>SUBTOTAL(9,C158:C163)</f>
        <v>0</v>
      </c>
      <c r="D157" s="25">
        <f>SUBTOTAL(9,D158:D163)</f>
        <v>562015</v>
      </c>
      <c r="E157" s="25">
        <f>SUBTOTAL(9,E158:E163)</f>
        <v>1536899.4600000002</v>
      </c>
      <c r="F157" s="25">
        <f>G157-D157</f>
        <v>-562015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2.7346235598693989</v>
      </c>
      <c r="J157" s="57">
        <f>SUBTOTAL(9,J158:J163)</f>
        <v>276725</v>
      </c>
      <c r="K157" s="57">
        <f>SUBTOTAL(9,K158:K163)</f>
        <v>276725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4</v>
      </c>
      <c r="B159" s="47" t="s">
        <v>121</v>
      </c>
      <c r="C159" s="14">
        <f>SUBTOTAL(9,C160:C162)</f>
        <v>0</v>
      </c>
      <c r="D159" s="14">
        <f>SUBTOTAL(9,D160:D162)</f>
        <v>562015</v>
      </c>
      <c r="E159" s="14">
        <f>SUBTOTAL(9,E160:E162)</f>
        <v>1536899.4600000002</v>
      </c>
      <c r="F159" s="14">
        <f>G159-D159</f>
        <v>-562015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2.7346235598693989</v>
      </c>
      <c r="J159" s="58">
        <f>SUBTOTAL(9,J160:J162)</f>
        <v>276725</v>
      </c>
      <c r="K159" s="58">
        <f>SUBTOTAL(9,K160:K162)</f>
        <v>276725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4</v>
      </c>
      <c r="B161" s="48" t="s">
        <v>121</v>
      </c>
      <c r="C161" s="3">
        <v>0</v>
      </c>
      <c r="D161" s="3">
        <v>562015</v>
      </c>
      <c r="E161" s="3">
        <v>1536899.4600000002</v>
      </c>
      <c r="F161" s="3">
        <f>G161-D161</f>
        <v>-562015</v>
      </c>
      <c r="G161" s="3"/>
      <c r="H161" s="29" t="str">
        <f>IF(C161&lt;&gt;0,0/C161,"-")</f>
        <v>-</v>
      </c>
      <c r="I161" s="29">
        <f>IF(D161&lt;&gt;0,E161/D161,"-")</f>
        <v>2.7346235598693989</v>
      </c>
      <c r="J161" s="59">
        <v>276725</v>
      </c>
      <c r="K161" s="59">
        <v>276725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5</v>
      </c>
      <c r="B169" s="41" t="s">
        <v>120</v>
      </c>
      <c r="C169" s="18">
        <f>SUBTOTAL(9,C170:C190)</f>
        <v>0</v>
      </c>
      <c r="D169" s="18">
        <f>SUBTOTAL(9,D170:D190)</f>
        <v>13950</v>
      </c>
      <c r="E169" s="18">
        <f>SUBTOTAL(9,E170:E190)</f>
        <v>86607.87000000001</v>
      </c>
      <c r="F169" s="18">
        <f>G169-D169</f>
        <v>-13950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6.2084494623655919</v>
      </c>
      <c r="J169" s="52">
        <f>SUBTOTAL(9,J170:J190)</f>
        <v>13950</v>
      </c>
      <c r="K169" s="52">
        <f>SUBTOTAL(9,K170:K190)</f>
        <v>13950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5</v>
      </c>
      <c r="B171" s="42" t="s">
        <v>120</v>
      </c>
      <c r="C171" s="23">
        <f>SUBTOTAL(9,C172:C189)</f>
        <v>0</v>
      </c>
      <c r="D171" s="23">
        <f>SUBTOTAL(9,D172:D189)</f>
        <v>13950</v>
      </c>
      <c r="E171" s="23">
        <f>SUBTOTAL(9,E172:E189)</f>
        <v>86607.87000000001</v>
      </c>
      <c r="F171" s="23">
        <f>G171-D171</f>
        <v>-13950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6.2084494623655919</v>
      </c>
      <c r="J171" s="53">
        <f>SUBTOTAL(9,J172:J189)</f>
        <v>13950</v>
      </c>
      <c r="K171" s="53">
        <f>SUBTOTAL(9,K172:K189)</f>
        <v>13950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5</v>
      </c>
      <c r="B173" s="43" t="s">
        <v>120</v>
      </c>
      <c r="C173" s="24">
        <f>SUBTOTAL(9,C174:C188)</f>
        <v>0</v>
      </c>
      <c r="D173" s="24">
        <f>SUBTOTAL(9,D174:D188)</f>
        <v>13950</v>
      </c>
      <c r="E173" s="24">
        <f>SUBTOTAL(9,E174:E188)</f>
        <v>86607.87000000001</v>
      </c>
      <c r="F173" s="24">
        <f>G173-D173</f>
        <v>-13950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6.2084494623655919</v>
      </c>
      <c r="J173" s="54">
        <f>SUBTOTAL(9,J174:J188)</f>
        <v>13950</v>
      </c>
      <c r="K173" s="54">
        <f>SUBTOTAL(9,K174:K188)</f>
        <v>13950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5</v>
      </c>
      <c r="B175" s="44" t="s">
        <v>120</v>
      </c>
      <c r="C175" s="26">
        <f>SUBTOTAL(9,C176:C187)</f>
        <v>0</v>
      </c>
      <c r="D175" s="26">
        <f>SUBTOTAL(9,D176:D187)</f>
        <v>13950</v>
      </c>
      <c r="E175" s="26">
        <f>SUBTOTAL(9,E176:E187)</f>
        <v>86607.87000000001</v>
      </c>
      <c r="F175" s="26">
        <f>G175-D175</f>
        <v>-13950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6.2084494623655919</v>
      </c>
      <c r="J175" s="55">
        <f>SUBTOTAL(9,J176:J187)</f>
        <v>13950</v>
      </c>
      <c r="K175" s="55">
        <f>SUBTOTAL(9,K176:K187)</f>
        <v>13950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5</v>
      </c>
      <c r="B177" s="45" t="s">
        <v>120</v>
      </c>
      <c r="C177" s="27">
        <f>SUBTOTAL(9,C178:C186)</f>
        <v>0</v>
      </c>
      <c r="D177" s="27">
        <f>SUBTOTAL(9,D178:D186)</f>
        <v>13950</v>
      </c>
      <c r="E177" s="27">
        <f>SUBTOTAL(9,E178:E186)</f>
        <v>86607.87000000001</v>
      </c>
      <c r="F177" s="27">
        <f>G177-D177</f>
        <v>-13950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6.2084494623655919</v>
      </c>
      <c r="J177" s="56">
        <f>SUBTOTAL(9,J178:J186)</f>
        <v>13950</v>
      </c>
      <c r="K177" s="56">
        <f>SUBTOTAL(9,K178:K186)</f>
        <v>13950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5</v>
      </c>
      <c r="B179" s="46" t="s">
        <v>120</v>
      </c>
      <c r="C179" s="25">
        <f>SUBTOTAL(9,C180:C185)</f>
        <v>0</v>
      </c>
      <c r="D179" s="25">
        <f>SUBTOTAL(9,D180:D185)</f>
        <v>13950</v>
      </c>
      <c r="E179" s="25">
        <f>SUBTOTAL(9,E180:E185)</f>
        <v>86607.87000000001</v>
      </c>
      <c r="F179" s="25">
        <f>G179-D179</f>
        <v>-13950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6.2084494623655919</v>
      </c>
      <c r="J179" s="57">
        <f>SUBTOTAL(9,J180:J185)</f>
        <v>13950</v>
      </c>
      <c r="K179" s="57">
        <f>SUBTOTAL(9,K180:K185)</f>
        <v>13950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5</v>
      </c>
      <c r="B181" s="47" t="s">
        <v>120</v>
      </c>
      <c r="C181" s="14">
        <f>SUBTOTAL(9,C182:C184)</f>
        <v>0</v>
      </c>
      <c r="D181" s="14">
        <f>SUBTOTAL(9,D182:D184)</f>
        <v>13950</v>
      </c>
      <c r="E181" s="14">
        <f>SUBTOTAL(9,E182:E184)</f>
        <v>86607.87000000001</v>
      </c>
      <c r="F181" s="14">
        <f>G181-D181</f>
        <v>-13950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6.2084494623655919</v>
      </c>
      <c r="J181" s="58">
        <f>SUBTOTAL(9,J182:J184)</f>
        <v>13950</v>
      </c>
      <c r="K181" s="58">
        <f>SUBTOTAL(9,K182:K184)</f>
        <v>13950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5</v>
      </c>
      <c r="B183" s="48" t="s">
        <v>120</v>
      </c>
      <c r="C183" s="3">
        <v>0</v>
      </c>
      <c r="D183" s="3">
        <v>13950</v>
      </c>
      <c r="E183" s="3">
        <v>86607.87000000001</v>
      </c>
      <c r="F183" s="3">
        <f>G183-D183</f>
        <v>-13950</v>
      </c>
      <c r="G183" s="3"/>
      <c r="H183" s="29" t="str">
        <f>IF(C183&lt;&gt;0,0/C183,"-")</f>
        <v>-</v>
      </c>
      <c r="I183" s="29">
        <f>IF(D183&lt;&gt;0,E183/D183,"-")</f>
        <v>6.2084494623655919</v>
      </c>
      <c r="J183" s="59">
        <v>13950</v>
      </c>
      <c r="K183" s="59">
        <v>13950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6</v>
      </c>
      <c r="B191" s="41" t="s">
        <v>108</v>
      </c>
      <c r="C191" s="18">
        <f>SUBTOTAL(9,C192:C212)</f>
        <v>0</v>
      </c>
      <c r="D191" s="18">
        <f>SUBTOTAL(9,D192:D212)</f>
        <v>201745</v>
      </c>
      <c r="E191" s="18">
        <f>SUBTOTAL(9,E192:E212)</f>
        <v>362250</v>
      </c>
      <c r="F191" s="18">
        <f>G191-D191</f>
        <v>-201745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1.7955835336687402</v>
      </c>
      <c r="J191" s="52">
        <f>SUBTOTAL(9,J192:J212)</f>
        <v>26550</v>
      </c>
      <c r="K191" s="52">
        <f>SUBTOTAL(9,K192:K212)</f>
        <v>26550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6</v>
      </c>
      <c r="B193" s="42" t="s">
        <v>108</v>
      </c>
      <c r="C193" s="23">
        <f>SUBTOTAL(9,C194:C211)</f>
        <v>0</v>
      </c>
      <c r="D193" s="23">
        <f>SUBTOTAL(9,D194:D211)</f>
        <v>201745</v>
      </c>
      <c r="E193" s="23">
        <f>SUBTOTAL(9,E194:E211)</f>
        <v>362250</v>
      </c>
      <c r="F193" s="23">
        <f>G193-D193</f>
        <v>-201745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1.7955835336687402</v>
      </c>
      <c r="J193" s="53">
        <f>SUBTOTAL(9,J194:J211)</f>
        <v>26550</v>
      </c>
      <c r="K193" s="53">
        <f>SUBTOTAL(9,K194:K211)</f>
        <v>26550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6</v>
      </c>
      <c r="B195" s="43" t="s">
        <v>108</v>
      </c>
      <c r="C195" s="24">
        <f>SUBTOTAL(9,C196:C210)</f>
        <v>0</v>
      </c>
      <c r="D195" s="24">
        <f>SUBTOTAL(9,D196:D210)</f>
        <v>201745</v>
      </c>
      <c r="E195" s="24">
        <f>SUBTOTAL(9,E196:E210)</f>
        <v>362250</v>
      </c>
      <c r="F195" s="24">
        <f>G195-D195</f>
        <v>-201745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1.7955835336687402</v>
      </c>
      <c r="J195" s="54">
        <f>SUBTOTAL(9,J196:J210)</f>
        <v>26550</v>
      </c>
      <c r="K195" s="54">
        <f>SUBTOTAL(9,K196:K210)</f>
        <v>26550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6</v>
      </c>
      <c r="B197" s="44" t="s">
        <v>108</v>
      </c>
      <c r="C197" s="26">
        <f>SUBTOTAL(9,C198:C209)</f>
        <v>0</v>
      </c>
      <c r="D197" s="26">
        <f>SUBTOTAL(9,D198:D209)</f>
        <v>201745</v>
      </c>
      <c r="E197" s="26">
        <f>SUBTOTAL(9,E198:E209)</f>
        <v>362250</v>
      </c>
      <c r="F197" s="26">
        <f>G197-D197</f>
        <v>-201745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1.7955835336687402</v>
      </c>
      <c r="J197" s="55">
        <f>SUBTOTAL(9,J198:J209)</f>
        <v>26550</v>
      </c>
      <c r="K197" s="55">
        <f>SUBTOTAL(9,K198:K209)</f>
        <v>26550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6</v>
      </c>
      <c r="B199" s="45" t="s">
        <v>108</v>
      </c>
      <c r="C199" s="27">
        <f>SUBTOTAL(9,C200:C208)</f>
        <v>0</v>
      </c>
      <c r="D199" s="27">
        <f>SUBTOTAL(9,D200:D208)</f>
        <v>201745</v>
      </c>
      <c r="E199" s="27">
        <f>SUBTOTAL(9,E200:E208)</f>
        <v>362250</v>
      </c>
      <c r="F199" s="27">
        <f>G199-D199</f>
        <v>-201745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1.7955835336687402</v>
      </c>
      <c r="J199" s="56">
        <f>SUBTOTAL(9,J200:J208)</f>
        <v>26550</v>
      </c>
      <c r="K199" s="56">
        <f>SUBTOTAL(9,K200:K208)</f>
        <v>26550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6</v>
      </c>
      <c r="B201" s="46" t="s">
        <v>108</v>
      </c>
      <c r="C201" s="25">
        <f>SUBTOTAL(9,C202:C207)</f>
        <v>0</v>
      </c>
      <c r="D201" s="25">
        <f>SUBTOTAL(9,D202:D207)</f>
        <v>201745</v>
      </c>
      <c r="E201" s="25">
        <f>SUBTOTAL(9,E202:E207)</f>
        <v>362250</v>
      </c>
      <c r="F201" s="25">
        <f>G201-D201</f>
        <v>-201745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1.7955835336687402</v>
      </c>
      <c r="J201" s="57">
        <f>SUBTOTAL(9,J202:J207)</f>
        <v>26550</v>
      </c>
      <c r="K201" s="57">
        <f>SUBTOTAL(9,K202:K207)</f>
        <v>26550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6</v>
      </c>
      <c r="B203" s="47" t="s">
        <v>108</v>
      </c>
      <c r="C203" s="14">
        <f>SUBTOTAL(9,C204:C206)</f>
        <v>0</v>
      </c>
      <c r="D203" s="14">
        <f>SUBTOTAL(9,D204:D206)</f>
        <v>201745</v>
      </c>
      <c r="E203" s="14">
        <f>SUBTOTAL(9,E204:E206)</f>
        <v>362250</v>
      </c>
      <c r="F203" s="14">
        <f>G203-D203</f>
        <v>-201745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1.7955835336687402</v>
      </c>
      <c r="J203" s="58">
        <f>SUBTOTAL(9,J204:J206)</f>
        <v>26550</v>
      </c>
      <c r="K203" s="58">
        <f>SUBTOTAL(9,K204:K206)</f>
        <v>26550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6</v>
      </c>
      <c r="B205" s="48" t="s">
        <v>108</v>
      </c>
      <c r="C205" s="3">
        <v>0</v>
      </c>
      <c r="D205" s="3">
        <v>201745</v>
      </c>
      <c r="E205" s="3">
        <v>362250</v>
      </c>
      <c r="F205" s="3">
        <f>G205-D205</f>
        <v>-201745</v>
      </c>
      <c r="G205" s="3"/>
      <c r="H205" s="29" t="str">
        <f>IF(C205&lt;&gt;0,0/C205,"-")</f>
        <v>-</v>
      </c>
      <c r="I205" s="29">
        <f>IF(D205&lt;&gt;0,E205/D205,"-")</f>
        <v>1.7955835336687402</v>
      </c>
      <c r="J205" s="59">
        <v>26550</v>
      </c>
      <c r="K205" s="59">
        <v>26550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7</v>
      </c>
      <c r="B213" s="41" t="s">
        <v>219</v>
      </c>
      <c r="C213" s="18">
        <f>SUBTOTAL(9,C214:C234)</f>
        <v>0</v>
      </c>
      <c r="D213" s="18">
        <f>SUBTOTAL(9,D214:D234)</f>
        <v>66360</v>
      </c>
      <c r="E213" s="18">
        <f>SUBTOTAL(9,E214:E234)</f>
        <v>261700</v>
      </c>
      <c r="F213" s="18">
        <f>G213-D213</f>
        <v>-66360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3.9436407474382156</v>
      </c>
      <c r="J213" s="52">
        <f>SUBTOTAL(9,J214:J234)</f>
        <v>66360</v>
      </c>
      <c r="K213" s="52">
        <f>SUBTOTAL(9,K214:K234)</f>
        <v>66360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7</v>
      </c>
      <c r="B215" s="42" t="s">
        <v>219</v>
      </c>
      <c r="C215" s="23">
        <f>SUBTOTAL(9,C216:C233)</f>
        <v>0</v>
      </c>
      <c r="D215" s="23">
        <f>SUBTOTAL(9,D216:D233)</f>
        <v>66360</v>
      </c>
      <c r="E215" s="23">
        <f>SUBTOTAL(9,E216:E233)</f>
        <v>261700</v>
      </c>
      <c r="F215" s="23">
        <f>G215-D215</f>
        <v>-66360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3.9436407474382156</v>
      </c>
      <c r="J215" s="53">
        <f>SUBTOTAL(9,J216:J233)</f>
        <v>66360</v>
      </c>
      <c r="K215" s="53">
        <f>SUBTOTAL(9,K216:K233)</f>
        <v>66360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7</v>
      </c>
      <c r="B217" s="43" t="s">
        <v>219</v>
      </c>
      <c r="C217" s="24">
        <f>SUBTOTAL(9,C218:C232)</f>
        <v>0</v>
      </c>
      <c r="D217" s="24">
        <f>SUBTOTAL(9,D218:D232)</f>
        <v>66360</v>
      </c>
      <c r="E217" s="24">
        <f>SUBTOTAL(9,E218:E232)</f>
        <v>261700</v>
      </c>
      <c r="F217" s="24">
        <f>G217-D217</f>
        <v>-66360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3.9436407474382156</v>
      </c>
      <c r="J217" s="54">
        <f>SUBTOTAL(9,J218:J232)</f>
        <v>66360</v>
      </c>
      <c r="K217" s="54">
        <f>SUBTOTAL(9,K218:K232)</f>
        <v>66360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7</v>
      </c>
      <c r="B219" s="44" t="s">
        <v>219</v>
      </c>
      <c r="C219" s="26">
        <f>SUBTOTAL(9,C220:C231)</f>
        <v>0</v>
      </c>
      <c r="D219" s="26">
        <f>SUBTOTAL(9,D220:D231)</f>
        <v>66360</v>
      </c>
      <c r="E219" s="26">
        <f>SUBTOTAL(9,E220:E231)</f>
        <v>261700</v>
      </c>
      <c r="F219" s="26">
        <f>G219-D219</f>
        <v>-66360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3.9436407474382156</v>
      </c>
      <c r="J219" s="55">
        <f>SUBTOTAL(9,J220:J231)</f>
        <v>66360</v>
      </c>
      <c r="K219" s="55">
        <f>SUBTOTAL(9,K220:K231)</f>
        <v>66360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7</v>
      </c>
      <c r="B221" s="45" t="s">
        <v>219</v>
      </c>
      <c r="C221" s="27">
        <f>SUBTOTAL(9,C222:C230)</f>
        <v>0</v>
      </c>
      <c r="D221" s="27">
        <f>SUBTOTAL(9,D222:D230)</f>
        <v>66360</v>
      </c>
      <c r="E221" s="27">
        <f>SUBTOTAL(9,E222:E230)</f>
        <v>261700</v>
      </c>
      <c r="F221" s="27">
        <f>G221-D221</f>
        <v>-66360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3.9436407474382156</v>
      </c>
      <c r="J221" s="56">
        <f>SUBTOTAL(9,J222:J230)</f>
        <v>66360</v>
      </c>
      <c r="K221" s="56">
        <f>SUBTOTAL(9,K222:K230)</f>
        <v>66360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7</v>
      </c>
      <c r="B223" s="46" t="s">
        <v>219</v>
      </c>
      <c r="C223" s="25">
        <f>SUBTOTAL(9,C224:C229)</f>
        <v>0</v>
      </c>
      <c r="D223" s="25">
        <f>SUBTOTAL(9,D224:D229)</f>
        <v>66360</v>
      </c>
      <c r="E223" s="25">
        <f>SUBTOTAL(9,E224:E229)</f>
        <v>261700</v>
      </c>
      <c r="F223" s="25">
        <f>G223-D223</f>
        <v>-66360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3.9436407474382156</v>
      </c>
      <c r="J223" s="57">
        <f>SUBTOTAL(9,J224:J229)</f>
        <v>66360</v>
      </c>
      <c r="K223" s="57">
        <f>SUBTOTAL(9,K224:K229)</f>
        <v>66360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7</v>
      </c>
      <c r="B225" s="47" t="s">
        <v>219</v>
      </c>
      <c r="C225" s="14">
        <f>SUBTOTAL(9,C226:C228)</f>
        <v>0</v>
      </c>
      <c r="D225" s="14">
        <f>SUBTOTAL(9,D226:D228)</f>
        <v>66360</v>
      </c>
      <c r="E225" s="14">
        <f>SUBTOTAL(9,E226:E228)</f>
        <v>261700</v>
      </c>
      <c r="F225" s="14">
        <f>G225-D225</f>
        <v>-66360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3.9436407474382156</v>
      </c>
      <c r="J225" s="58">
        <f>SUBTOTAL(9,J226:J228)</f>
        <v>66360</v>
      </c>
      <c r="K225" s="58">
        <f>SUBTOTAL(9,K226:K228)</f>
        <v>66360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7</v>
      </c>
      <c r="B227" s="48" t="s">
        <v>219</v>
      </c>
      <c r="C227" s="3">
        <v>0</v>
      </c>
      <c r="D227" s="3">
        <v>66360</v>
      </c>
      <c r="E227" s="3">
        <v>261700</v>
      </c>
      <c r="F227" s="3">
        <f>G227-D227</f>
        <v>-66360</v>
      </c>
      <c r="G227" s="3"/>
      <c r="H227" s="29" t="str">
        <f>IF(C227&lt;&gt;0,0/C227,"-")</f>
        <v>-</v>
      </c>
      <c r="I227" s="29">
        <f>IF(D227&lt;&gt;0,E227/D227,"-")</f>
        <v>3.9436407474382156</v>
      </c>
      <c r="J227" s="59">
        <v>66360</v>
      </c>
      <c r="K227" s="59">
        <v>66360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s="16" customFormat="1" ht="409.6" hidden="1" customHeight="1" x14ac:dyDescent="0.25">
      <c r="A235" s="41" t="s">
        <v>8</v>
      </c>
      <c r="B235" s="41" t="s">
        <v>111</v>
      </c>
      <c r="C235" s="18">
        <f>SUBTOTAL(9,C236:C256)</f>
        <v>0</v>
      </c>
      <c r="D235" s="18">
        <f>SUBTOTAL(9,D236:D256)</f>
        <v>123855</v>
      </c>
      <c r="E235" s="18">
        <f>SUBTOTAL(9,E236:E256)</f>
        <v>465354.57</v>
      </c>
      <c r="F235" s="18">
        <f>G235-D235</f>
        <v>-123855</v>
      </c>
      <c r="G235" s="18">
        <f>SUBTOTAL(9,G236:G256)</f>
        <v>0</v>
      </c>
      <c r="H235" s="28" t="str">
        <f>IF(C235&lt;&gt;0,E235/C235,"-")</f>
        <v>-</v>
      </c>
      <c r="I235" s="28">
        <f>IF(D235&lt;&gt;0,E235/D235,"-")</f>
        <v>3.7572529974567033</v>
      </c>
      <c r="J235" s="52">
        <f>SUBTOTAL(9,J236:J256)</f>
        <v>123855</v>
      </c>
      <c r="K235" s="52">
        <f>SUBTOTAL(9,K236:K256)</f>
        <v>123855</v>
      </c>
      <c r="L235" s="18">
        <f>SUBTOTAL(9,L236:L256)</f>
        <v>0</v>
      </c>
    </row>
    <row r="236" spans="1:12" ht="30" hidden="1" customHeight="1" x14ac:dyDescent="0.25">
      <c r="A236" s="1"/>
      <c r="B236" s="5"/>
      <c r="C236" s="10"/>
      <c r="D236" s="10"/>
      <c r="E236" s="10"/>
      <c r="F236" s="10"/>
      <c r="G236" s="20"/>
      <c r="H236" s="31"/>
      <c r="I236" s="31"/>
      <c r="J236" s="51"/>
      <c r="K236" s="51"/>
      <c r="L236" s="20"/>
    </row>
    <row r="237" spans="1:12" s="16" customFormat="1" ht="409.6" hidden="1" customHeight="1" x14ac:dyDescent="0.25">
      <c r="A237" s="42" t="s">
        <v>8</v>
      </c>
      <c r="B237" s="42" t="s">
        <v>111</v>
      </c>
      <c r="C237" s="23">
        <f>SUBTOTAL(9,C238:C255)</f>
        <v>0</v>
      </c>
      <c r="D237" s="23">
        <f>SUBTOTAL(9,D238:D255)</f>
        <v>123855</v>
      </c>
      <c r="E237" s="23">
        <f>SUBTOTAL(9,E238:E255)</f>
        <v>465354.57</v>
      </c>
      <c r="F237" s="23">
        <f>G237-D237</f>
        <v>-123855</v>
      </c>
      <c r="G237" s="23">
        <f>SUBTOTAL(9,G238:G255)</f>
        <v>0</v>
      </c>
      <c r="H237" s="32" t="str">
        <f>IF(C237&lt;&gt;0,E237/C237,"-")</f>
        <v>-</v>
      </c>
      <c r="I237" s="32">
        <f>IF(D237&lt;&gt;0,E237/D237,"-")</f>
        <v>3.7572529974567033</v>
      </c>
      <c r="J237" s="53">
        <f>SUBTOTAL(9,J238:J255)</f>
        <v>123855</v>
      </c>
      <c r="K237" s="53">
        <f>SUBTOTAL(9,K238:K255)</f>
        <v>123855</v>
      </c>
      <c r="L237" s="23">
        <f>SUBTOTAL(9,L238:L255)</f>
        <v>0</v>
      </c>
    </row>
    <row r="238" spans="1:12" ht="30" hidden="1" customHeight="1" x14ac:dyDescent="0.25">
      <c r="A238" s="1"/>
      <c r="B238" s="1"/>
      <c r="C238" s="6"/>
      <c r="D238" s="11"/>
      <c r="E238" s="11"/>
      <c r="F238" s="11"/>
      <c r="G238" s="20"/>
      <c r="H238" s="31"/>
      <c r="I238" s="31"/>
      <c r="J238" s="51"/>
      <c r="K238" s="51"/>
      <c r="L238" s="20"/>
    </row>
    <row r="239" spans="1:12" ht="409.6" hidden="1" customHeight="1" x14ac:dyDescent="0.25">
      <c r="A239" s="43" t="s">
        <v>8</v>
      </c>
      <c r="B239" s="43" t="s">
        <v>111</v>
      </c>
      <c r="C239" s="24">
        <f>SUBTOTAL(9,C240:C254)</f>
        <v>0</v>
      </c>
      <c r="D239" s="24">
        <f>SUBTOTAL(9,D240:D254)</f>
        <v>123855</v>
      </c>
      <c r="E239" s="24">
        <f>SUBTOTAL(9,E240:E254)</f>
        <v>465354.57</v>
      </c>
      <c r="F239" s="24">
        <f>G239-D239</f>
        <v>-123855</v>
      </c>
      <c r="G239" s="24">
        <f>SUBTOTAL(9,G240:G254)</f>
        <v>0</v>
      </c>
      <c r="H239" s="33" t="str">
        <f>IF(C239&lt;&gt;0,E239/C239,"-")</f>
        <v>-</v>
      </c>
      <c r="I239" s="33">
        <f>IF(D239&lt;&gt;0,E239/D239,"-")</f>
        <v>3.7572529974567033</v>
      </c>
      <c r="J239" s="54">
        <f>SUBTOTAL(9,J240:J254)</f>
        <v>123855</v>
      </c>
      <c r="K239" s="54">
        <f>SUBTOTAL(9,K240:K254)</f>
        <v>123855</v>
      </c>
      <c r="L239" s="24">
        <f>SUBTOTAL(9,L240:L254)</f>
        <v>0</v>
      </c>
    </row>
    <row r="240" spans="1:12" ht="30" hidden="1" customHeight="1" x14ac:dyDescent="0.25">
      <c r="A240" s="1"/>
      <c r="B240" s="1"/>
      <c r="C240" s="6"/>
      <c r="D240" s="12"/>
      <c r="E240" s="12"/>
      <c r="F240" s="12"/>
      <c r="G240" s="20"/>
      <c r="H240" s="31"/>
      <c r="I240" s="31"/>
      <c r="J240" s="51"/>
      <c r="K240" s="51"/>
      <c r="L240" s="20"/>
    </row>
    <row r="241" spans="1:12" ht="409.6" hidden="1" customHeight="1" x14ac:dyDescent="0.25">
      <c r="A241" s="44" t="s">
        <v>8</v>
      </c>
      <c r="B241" s="44" t="s">
        <v>111</v>
      </c>
      <c r="C241" s="26">
        <f>SUBTOTAL(9,C242:C253)</f>
        <v>0</v>
      </c>
      <c r="D241" s="26">
        <f>SUBTOTAL(9,D242:D253)</f>
        <v>123855</v>
      </c>
      <c r="E241" s="26">
        <f>SUBTOTAL(9,E242:E253)</f>
        <v>465354.57</v>
      </c>
      <c r="F241" s="26">
        <f>G241-D241</f>
        <v>-123855</v>
      </c>
      <c r="G241" s="26">
        <f>SUBTOTAL(9,G242:G253)</f>
        <v>0</v>
      </c>
      <c r="H241" s="34" t="str">
        <f>IF(C241&lt;&gt;0,E241/C241,"-")</f>
        <v>-</v>
      </c>
      <c r="I241" s="34">
        <f>IF(D241&lt;&gt;0,E241/D241,"-")</f>
        <v>3.7572529974567033</v>
      </c>
      <c r="J241" s="55">
        <f>SUBTOTAL(9,J242:J253)</f>
        <v>123855</v>
      </c>
      <c r="K241" s="55">
        <f>SUBTOTAL(9,K242:K253)</f>
        <v>123855</v>
      </c>
      <c r="L241" s="26">
        <f>SUBTOTAL(9,L242:L253)</f>
        <v>0</v>
      </c>
    </row>
    <row r="242" spans="1:12" ht="30" hidden="1" customHeight="1" x14ac:dyDescent="0.25">
      <c r="A242" s="1"/>
      <c r="B242" s="1"/>
      <c r="C242" s="6"/>
      <c r="D242" s="13"/>
      <c r="E242" s="13"/>
      <c r="F242" s="13"/>
      <c r="G242" s="20"/>
      <c r="H242" s="31"/>
      <c r="I242" s="31"/>
      <c r="J242" s="51"/>
      <c r="K242" s="51"/>
      <c r="L242" s="20"/>
    </row>
    <row r="243" spans="1:12" ht="409.6" hidden="1" customHeight="1" x14ac:dyDescent="0.25">
      <c r="A243" s="45" t="s">
        <v>8</v>
      </c>
      <c r="B243" s="45" t="s">
        <v>111</v>
      </c>
      <c r="C243" s="27">
        <f>SUBTOTAL(9,C244:C252)</f>
        <v>0</v>
      </c>
      <c r="D243" s="27">
        <f>SUBTOTAL(9,D244:D252)</f>
        <v>123855</v>
      </c>
      <c r="E243" s="27">
        <f>SUBTOTAL(9,E244:E252)</f>
        <v>465354.57</v>
      </c>
      <c r="F243" s="27">
        <f>G243-D243</f>
        <v>-123855</v>
      </c>
      <c r="G243" s="27">
        <f>SUBTOTAL(9,G244:G252)</f>
        <v>0</v>
      </c>
      <c r="H243" s="35" t="str">
        <f>IF(C243&lt;&gt;0,E243/C243,"-")</f>
        <v>-</v>
      </c>
      <c r="I243" s="35">
        <f>IF(D243&lt;&gt;0,E243/D243,"-")</f>
        <v>3.7572529974567033</v>
      </c>
      <c r="J243" s="56">
        <f>SUBTOTAL(9,J244:J252)</f>
        <v>123855</v>
      </c>
      <c r="K243" s="56">
        <f>SUBTOTAL(9,K244:K252)</f>
        <v>123855</v>
      </c>
      <c r="L243" s="27">
        <f>SUBTOTAL(9,L244:L252)</f>
        <v>0</v>
      </c>
    </row>
    <row r="244" spans="1:12" ht="30" hidden="1" customHeight="1" x14ac:dyDescent="0.25">
      <c r="A244" s="1"/>
      <c r="B244" s="1"/>
      <c r="C244" s="6"/>
      <c r="D244" s="14"/>
      <c r="E244" s="14"/>
      <c r="F244" s="14"/>
      <c r="G244" s="20"/>
      <c r="H244" s="31"/>
      <c r="I244" s="31"/>
      <c r="J244" s="51"/>
      <c r="K244" s="51"/>
      <c r="L244" s="20"/>
    </row>
    <row r="245" spans="1:12" ht="409.6" hidden="1" customHeight="1" x14ac:dyDescent="0.25">
      <c r="A245" s="46" t="s">
        <v>8</v>
      </c>
      <c r="B245" s="46" t="s">
        <v>111</v>
      </c>
      <c r="C245" s="25">
        <f>SUBTOTAL(9,C246:C251)</f>
        <v>0</v>
      </c>
      <c r="D245" s="25">
        <f>SUBTOTAL(9,D246:D251)</f>
        <v>123855</v>
      </c>
      <c r="E245" s="25">
        <f>SUBTOTAL(9,E246:E251)</f>
        <v>465354.57</v>
      </c>
      <c r="F245" s="25">
        <f>G245-D245</f>
        <v>-123855</v>
      </c>
      <c r="G245" s="25">
        <f>SUBTOTAL(9,G246:G251)</f>
        <v>0</v>
      </c>
      <c r="H245" s="36" t="str">
        <f>IF(C245&lt;&gt;0,E245/C245,"-")</f>
        <v>-</v>
      </c>
      <c r="I245" s="36">
        <f>IF(D245&lt;&gt;0,E245/D245,"-")</f>
        <v>3.7572529974567033</v>
      </c>
      <c r="J245" s="57">
        <f>SUBTOTAL(9,J246:J251)</f>
        <v>123855</v>
      </c>
      <c r="K245" s="57">
        <f>SUBTOTAL(9,K246:K251)</f>
        <v>123855</v>
      </c>
      <c r="L245" s="25">
        <f>SUBTOTAL(9,L246:L251)</f>
        <v>0</v>
      </c>
    </row>
    <row r="246" spans="1:12" ht="22.5" hidden="1" customHeight="1" x14ac:dyDescent="0.25">
      <c r="A246" s="1"/>
      <c r="B246" s="1"/>
      <c r="C246" s="6"/>
      <c r="D246" s="14"/>
      <c r="E246" s="14"/>
      <c r="F246" s="14"/>
      <c r="G246" s="14"/>
      <c r="H246" s="37"/>
      <c r="I246" s="37"/>
      <c r="J246" s="58"/>
      <c r="K246" s="58"/>
      <c r="L246" s="14"/>
    </row>
    <row r="247" spans="1:12" ht="409.6" hidden="1" customHeight="1" x14ac:dyDescent="0.25">
      <c r="A247" s="47" t="s">
        <v>8</v>
      </c>
      <c r="B247" s="47" t="s">
        <v>111</v>
      </c>
      <c r="C247" s="14">
        <f>SUBTOTAL(9,C248:C250)</f>
        <v>0</v>
      </c>
      <c r="D247" s="14">
        <f>SUBTOTAL(9,D248:D250)</f>
        <v>123855</v>
      </c>
      <c r="E247" s="14">
        <f>SUBTOTAL(9,E248:E250)</f>
        <v>465354.57</v>
      </c>
      <c r="F247" s="14">
        <f>G247-D247</f>
        <v>-123855</v>
      </c>
      <c r="G247" s="14">
        <f>SUBTOTAL(9,G248:G250)</f>
        <v>0</v>
      </c>
      <c r="H247" s="37" t="str">
        <f>IF(C247&lt;&gt;0,E247/C247,"-")</f>
        <v>-</v>
      </c>
      <c r="I247" s="37">
        <f>IF(D247&lt;&gt;0,E247/D247,"-")</f>
        <v>3.7572529974567033</v>
      </c>
      <c r="J247" s="58">
        <f>SUBTOTAL(9,J248:J250)</f>
        <v>123855</v>
      </c>
      <c r="K247" s="58">
        <f>SUBTOTAL(9,K248:K250)</f>
        <v>123855</v>
      </c>
      <c r="L247" s="14">
        <f>SUBTOTAL(9,L248:L250)</f>
        <v>0</v>
      </c>
    </row>
    <row r="248" spans="1:12" ht="30" hidden="1" customHeight="1" x14ac:dyDescent="0.25">
      <c r="A248" s="1"/>
      <c r="B248" s="1"/>
      <c r="C248" s="6"/>
      <c r="D248" s="21"/>
      <c r="E248" s="21"/>
      <c r="F248" s="21"/>
      <c r="G248" s="20"/>
      <c r="H248" s="31"/>
      <c r="I248" s="31"/>
      <c r="J248" s="51"/>
      <c r="K248" s="51"/>
      <c r="L248" s="20"/>
    </row>
    <row r="249" spans="1:12" ht="15" customHeight="1" x14ac:dyDescent="0.25">
      <c r="A249" s="48" t="s">
        <v>8</v>
      </c>
      <c r="B249" s="48" t="s">
        <v>111</v>
      </c>
      <c r="C249" s="3">
        <v>0</v>
      </c>
      <c r="D249" s="3">
        <v>123855</v>
      </c>
      <c r="E249" s="3">
        <v>465354.57</v>
      </c>
      <c r="F249" s="3">
        <f>G249-D249</f>
        <v>-123855</v>
      </c>
      <c r="G249" s="3"/>
      <c r="H249" s="29" t="str">
        <f>IF(C249&lt;&gt;0,0/C249,"-")</f>
        <v>-</v>
      </c>
      <c r="I249" s="29">
        <f>IF(D249&lt;&gt;0,E249/D249,"-")</f>
        <v>3.7572529974567033</v>
      </c>
      <c r="J249" s="59">
        <v>123855</v>
      </c>
      <c r="K249" s="59">
        <v>123855</v>
      </c>
      <c r="L249" s="49">
        <v>0</v>
      </c>
    </row>
    <row r="250" spans="1:12" hidden="1" x14ac:dyDescent="0.25">
      <c r="A250" s="1"/>
      <c r="B250" s="1"/>
      <c r="C250" s="6"/>
      <c r="D250" s="3"/>
      <c r="E250" s="3"/>
      <c r="F250" s="3"/>
      <c r="G250" s="3"/>
      <c r="H250" s="29"/>
      <c r="I250" s="29"/>
      <c r="J250" s="59"/>
      <c r="K250" s="59"/>
      <c r="L250" s="3"/>
    </row>
    <row r="251" spans="1:12" hidden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idden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s="16" customFormat="1" ht="18" customHeight="1" x14ac:dyDescent="0.25">
      <c r="A258" s="39" t="s">
        <v>1</v>
      </c>
      <c r="B258" s="39" t="s">
        <v>148</v>
      </c>
      <c r="C258" s="19">
        <f>SUBTOTAL(9,C259:C304)</f>
        <v>0</v>
      </c>
      <c r="D258" s="19">
        <f>SUBTOTAL(9,D259:D304)</f>
        <v>788585</v>
      </c>
      <c r="E258" s="19">
        <f>SUBTOTAL(9,E259:E304)</f>
        <v>33549.39</v>
      </c>
      <c r="F258" s="19">
        <f>G258-D258</f>
        <v>-788585</v>
      </c>
      <c r="G258" s="19">
        <f>SUBTOTAL(9,G259:G304)</f>
        <v>0</v>
      </c>
      <c r="H258" s="30" t="str">
        <f>IF(C258&lt;&gt;0,E258/C258,"-")</f>
        <v>-</v>
      </c>
      <c r="I258" s="30">
        <f>IF(D258&lt;&gt;0,E258/D258,"-")</f>
        <v>4.2543784119657362E-2</v>
      </c>
      <c r="J258" s="50">
        <f>SUBTOTAL(9,J259:J304)</f>
        <v>421427</v>
      </c>
      <c r="K258" s="50">
        <f>SUBTOTAL(9,K259:K304)</f>
        <v>357455</v>
      </c>
      <c r="L258" s="19">
        <f>SUBTOTAL(9,L259:L304)</f>
        <v>0</v>
      </c>
    </row>
    <row r="259" spans="1:12" ht="30" hidden="1" customHeight="1" x14ac:dyDescent="0.3">
      <c r="A259" s="40"/>
      <c r="B259" s="40"/>
      <c r="C259" s="9"/>
      <c r="D259" s="9"/>
      <c r="E259" s="9"/>
      <c r="F259" s="9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9</v>
      </c>
      <c r="B260" s="41" t="s">
        <v>161</v>
      </c>
      <c r="C260" s="18">
        <f>SUBTOTAL(9,C261:C281)</f>
        <v>0</v>
      </c>
      <c r="D260" s="18">
        <f>SUBTOTAL(9,D261:D281)</f>
        <v>520440</v>
      </c>
      <c r="E260" s="18">
        <f>SUBTOTAL(9,E261:E281)</f>
        <v>0</v>
      </c>
      <c r="F260" s="18">
        <f>G260-D260</f>
        <v>-520440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0</v>
      </c>
      <c r="J260" s="52">
        <f>SUBTOTAL(9,J261:J281)</f>
        <v>256960</v>
      </c>
      <c r="K260" s="52">
        <f>SUBTOTAL(9,K261:K281)</f>
        <v>6960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9</v>
      </c>
      <c r="B262" s="42" t="s">
        <v>161</v>
      </c>
      <c r="C262" s="23">
        <f>SUBTOTAL(9,C263:C280)</f>
        <v>0</v>
      </c>
      <c r="D262" s="23">
        <f>SUBTOTAL(9,D263:D280)</f>
        <v>520440</v>
      </c>
      <c r="E262" s="23">
        <f>SUBTOTAL(9,E263:E280)</f>
        <v>0</v>
      </c>
      <c r="F262" s="23">
        <f>G262-D262</f>
        <v>-520440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0</v>
      </c>
      <c r="J262" s="53">
        <f>SUBTOTAL(9,J263:J280)</f>
        <v>256960</v>
      </c>
      <c r="K262" s="53">
        <f>SUBTOTAL(9,K263:K280)</f>
        <v>6960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9</v>
      </c>
      <c r="B264" s="43" t="s">
        <v>161</v>
      </c>
      <c r="C264" s="24">
        <f>SUBTOTAL(9,C265:C279)</f>
        <v>0</v>
      </c>
      <c r="D264" s="24">
        <f>SUBTOTAL(9,D265:D279)</f>
        <v>520440</v>
      </c>
      <c r="E264" s="24">
        <f>SUBTOTAL(9,E265:E279)</f>
        <v>0</v>
      </c>
      <c r="F264" s="24">
        <f>G264-D264</f>
        <v>-520440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0</v>
      </c>
      <c r="J264" s="54">
        <f>SUBTOTAL(9,J265:J279)</f>
        <v>256960</v>
      </c>
      <c r="K264" s="54">
        <f>SUBTOTAL(9,K265:K279)</f>
        <v>6960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9</v>
      </c>
      <c r="B266" s="44" t="s">
        <v>161</v>
      </c>
      <c r="C266" s="26">
        <f>SUBTOTAL(9,C267:C278)</f>
        <v>0</v>
      </c>
      <c r="D266" s="26">
        <f>SUBTOTAL(9,D267:D278)</f>
        <v>520440</v>
      </c>
      <c r="E266" s="26">
        <f>SUBTOTAL(9,E267:E278)</f>
        <v>0</v>
      </c>
      <c r="F266" s="26">
        <f>G266-D266</f>
        <v>-520440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0</v>
      </c>
      <c r="J266" s="55">
        <f>SUBTOTAL(9,J267:J278)</f>
        <v>256960</v>
      </c>
      <c r="K266" s="55">
        <f>SUBTOTAL(9,K267:K278)</f>
        <v>6960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9</v>
      </c>
      <c r="B268" s="45" t="s">
        <v>161</v>
      </c>
      <c r="C268" s="27">
        <f>SUBTOTAL(9,C269:C277)</f>
        <v>0</v>
      </c>
      <c r="D268" s="27">
        <f>SUBTOTAL(9,D269:D277)</f>
        <v>520440</v>
      </c>
      <c r="E268" s="27">
        <f>SUBTOTAL(9,E269:E277)</f>
        <v>0</v>
      </c>
      <c r="F268" s="27">
        <f>G268-D268</f>
        <v>-520440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0</v>
      </c>
      <c r="J268" s="56">
        <f>SUBTOTAL(9,J269:J277)</f>
        <v>256960</v>
      </c>
      <c r="K268" s="56">
        <f>SUBTOTAL(9,K269:K277)</f>
        <v>6960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9</v>
      </c>
      <c r="B270" s="46" t="s">
        <v>161</v>
      </c>
      <c r="C270" s="25">
        <f>SUBTOTAL(9,C271:C276)</f>
        <v>0</v>
      </c>
      <c r="D270" s="25">
        <f>SUBTOTAL(9,D271:D276)</f>
        <v>520440</v>
      </c>
      <c r="E270" s="25">
        <f>SUBTOTAL(9,E271:E276)</f>
        <v>0</v>
      </c>
      <c r="F270" s="25">
        <f>G270-D270</f>
        <v>-520440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0</v>
      </c>
      <c r="J270" s="57">
        <f>SUBTOTAL(9,J271:J276)</f>
        <v>256960</v>
      </c>
      <c r="K270" s="57">
        <f>SUBTOTAL(9,K271:K276)</f>
        <v>6960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9</v>
      </c>
      <c r="B272" s="47" t="s">
        <v>161</v>
      </c>
      <c r="C272" s="14">
        <f>SUBTOTAL(9,C273:C275)</f>
        <v>0</v>
      </c>
      <c r="D272" s="14">
        <f>SUBTOTAL(9,D273:D275)</f>
        <v>520440</v>
      </c>
      <c r="E272" s="14">
        <f>SUBTOTAL(9,E273:E275)</f>
        <v>0</v>
      </c>
      <c r="F272" s="14">
        <f>G272-D272</f>
        <v>-520440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0</v>
      </c>
      <c r="J272" s="58">
        <f>SUBTOTAL(9,J273:J275)</f>
        <v>256960</v>
      </c>
      <c r="K272" s="58">
        <f>SUBTOTAL(9,K273:K275)</f>
        <v>6960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9</v>
      </c>
      <c r="B274" s="48" t="s">
        <v>161</v>
      </c>
      <c r="C274" s="3">
        <v>0</v>
      </c>
      <c r="D274" s="3">
        <v>520440</v>
      </c>
      <c r="E274" s="3">
        <v>0</v>
      </c>
      <c r="F274" s="3">
        <f>G274-D274</f>
        <v>-520440</v>
      </c>
      <c r="G274" s="3"/>
      <c r="H274" s="29" t="str">
        <f>IF(C274&lt;&gt;0,0/C274,"-")</f>
        <v>-</v>
      </c>
      <c r="I274" s="29">
        <f>IF(D274&lt;&gt;0,E274/D274,"-")</f>
        <v>0</v>
      </c>
      <c r="J274" s="59">
        <v>256960</v>
      </c>
      <c r="K274" s="59">
        <v>6960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10</v>
      </c>
      <c r="B282" s="41" t="s">
        <v>156</v>
      </c>
      <c r="C282" s="18">
        <f>SUBTOTAL(9,C283:C303)</f>
        <v>0</v>
      </c>
      <c r="D282" s="18">
        <f>SUBTOTAL(9,D283:D303)</f>
        <v>268145</v>
      </c>
      <c r="E282" s="18">
        <f>SUBTOTAL(9,E283:E303)</f>
        <v>33549.39</v>
      </c>
      <c r="F282" s="18">
        <f>G282-D282</f>
        <v>-268145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0.12511659736336683</v>
      </c>
      <c r="J282" s="52">
        <f>SUBTOTAL(9,J283:J303)</f>
        <v>164467</v>
      </c>
      <c r="K282" s="52">
        <f>SUBTOTAL(9,K283:K303)</f>
        <v>350495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10</v>
      </c>
      <c r="B284" s="42" t="s">
        <v>156</v>
      </c>
      <c r="C284" s="23">
        <f>SUBTOTAL(9,C285:C302)</f>
        <v>0</v>
      </c>
      <c r="D284" s="23">
        <f>SUBTOTAL(9,D285:D302)</f>
        <v>268145</v>
      </c>
      <c r="E284" s="23">
        <f>SUBTOTAL(9,E285:E302)</f>
        <v>33549.39</v>
      </c>
      <c r="F284" s="23">
        <f>G284-D284</f>
        <v>-268145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0.12511659736336683</v>
      </c>
      <c r="J284" s="53">
        <f>SUBTOTAL(9,J285:J302)</f>
        <v>164467</v>
      </c>
      <c r="K284" s="53">
        <f>SUBTOTAL(9,K285:K302)</f>
        <v>350495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10</v>
      </c>
      <c r="B286" s="43" t="s">
        <v>156</v>
      </c>
      <c r="C286" s="24">
        <f>SUBTOTAL(9,C287:C301)</f>
        <v>0</v>
      </c>
      <c r="D286" s="24">
        <f>SUBTOTAL(9,D287:D301)</f>
        <v>268145</v>
      </c>
      <c r="E286" s="24">
        <f>SUBTOTAL(9,E287:E301)</f>
        <v>33549.39</v>
      </c>
      <c r="F286" s="24">
        <f>G286-D286</f>
        <v>-268145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0.12511659736336683</v>
      </c>
      <c r="J286" s="54">
        <f>SUBTOTAL(9,J287:J301)</f>
        <v>164467</v>
      </c>
      <c r="K286" s="54">
        <f>SUBTOTAL(9,K287:K301)</f>
        <v>350495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10</v>
      </c>
      <c r="B288" s="44" t="s">
        <v>156</v>
      </c>
      <c r="C288" s="26">
        <f>SUBTOTAL(9,C289:C300)</f>
        <v>0</v>
      </c>
      <c r="D288" s="26">
        <f>SUBTOTAL(9,D289:D300)</f>
        <v>268145</v>
      </c>
      <c r="E288" s="26">
        <f>SUBTOTAL(9,E289:E300)</f>
        <v>33549.39</v>
      </c>
      <c r="F288" s="26">
        <f>G288-D288</f>
        <v>-268145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0.12511659736336683</v>
      </c>
      <c r="J288" s="55">
        <f>SUBTOTAL(9,J289:J300)</f>
        <v>164467</v>
      </c>
      <c r="K288" s="55">
        <f>SUBTOTAL(9,K289:K300)</f>
        <v>350495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10</v>
      </c>
      <c r="B290" s="45" t="s">
        <v>156</v>
      </c>
      <c r="C290" s="27">
        <f>SUBTOTAL(9,C291:C299)</f>
        <v>0</v>
      </c>
      <c r="D290" s="27">
        <f>SUBTOTAL(9,D291:D299)</f>
        <v>268145</v>
      </c>
      <c r="E290" s="27">
        <f>SUBTOTAL(9,E291:E299)</f>
        <v>33549.39</v>
      </c>
      <c r="F290" s="27">
        <f>G290-D290</f>
        <v>-268145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0.12511659736336683</v>
      </c>
      <c r="J290" s="56">
        <f>SUBTOTAL(9,J291:J299)</f>
        <v>164467</v>
      </c>
      <c r="K290" s="56">
        <f>SUBTOTAL(9,K291:K299)</f>
        <v>350495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10</v>
      </c>
      <c r="B292" s="46" t="s">
        <v>156</v>
      </c>
      <c r="C292" s="25">
        <f>SUBTOTAL(9,C293:C298)</f>
        <v>0</v>
      </c>
      <c r="D292" s="25">
        <f>SUBTOTAL(9,D293:D298)</f>
        <v>268145</v>
      </c>
      <c r="E292" s="25">
        <f>SUBTOTAL(9,E293:E298)</f>
        <v>33549.39</v>
      </c>
      <c r="F292" s="25">
        <f>G292-D292</f>
        <v>-268145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0.12511659736336683</v>
      </c>
      <c r="J292" s="57">
        <f>SUBTOTAL(9,J293:J298)</f>
        <v>164467</v>
      </c>
      <c r="K292" s="57">
        <f>SUBTOTAL(9,K293:K298)</f>
        <v>350495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10</v>
      </c>
      <c r="B294" s="47" t="s">
        <v>156</v>
      </c>
      <c r="C294" s="14">
        <f>SUBTOTAL(9,C295:C297)</f>
        <v>0</v>
      </c>
      <c r="D294" s="14">
        <f>SUBTOTAL(9,D295:D297)</f>
        <v>268145</v>
      </c>
      <c r="E294" s="14">
        <f>SUBTOTAL(9,E295:E297)</f>
        <v>33549.39</v>
      </c>
      <c r="F294" s="14">
        <f>G294-D294</f>
        <v>-268145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0.12511659736336683</v>
      </c>
      <c r="J294" s="58">
        <f>SUBTOTAL(9,J295:J297)</f>
        <v>164467</v>
      </c>
      <c r="K294" s="58">
        <f>SUBTOTAL(9,K295:K297)</f>
        <v>350495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10</v>
      </c>
      <c r="B296" s="48" t="s">
        <v>156</v>
      </c>
      <c r="C296" s="3">
        <v>0</v>
      </c>
      <c r="D296" s="3">
        <v>268145</v>
      </c>
      <c r="E296" s="3">
        <v>33549.39</v>
      </c>
      <c r="F296" s="3">
        <f>G296-D296</f>
        <v>-268145</v>
      </c>
      <c r="G296" s="3"/>
      <c r="H296" s="29" t="str">
        <f>IF(C296&lt;&gt;0,0/C296,"-")</f>
        <v>-</v>
      </c>
      <c r="I296" s="29">
        <f>IF(D296&lt;&gt;0,E296/D296,"-")</f>
        <v>0.12511659736336683</v>
      </c>
      <c r="J296" s="59">
        <v>164467</v>
      </c>
      <c r="K296" s="59">
        <v>350495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x14ac:dyDescent="0.25">
      <c r="A305" s="1"/>
      <c r="B305" s="1"/>
      <c r="C305" s="6"/>
      <c r="D305" s="6"/>
      <c r="E305" s="6"/>
      <c r="F305" s="6"/>
      <c r="G305" s="20"/>
      <c r="H305" s="31"/>
      <c r="I305" s="31"/>
      <c r="J305" s="51"/>
      <c r="K305" s="51"/>
      <c r="L305" s="20"/>
    </row>
    <row r="306" spans="1:12" ht="27.75" customHeight="1" x14ac:dyDescent="0.25">
      <c r="A306" s="17" t="s">
        <v>117</v>
      </c>
      <c r="B306" s="17"/>
      <c r="C306" s="22">
        <f>SUBTOTAL(9,C139:C305)</f>
        <v>0</v>
      </c>
      <c r="D306" s="22">
        <f>SUBTOTAL(9,D139:D305)</f>
        <v>1858700</v>
      </c>
      <c r="E306" s="22">
        <f>SUBTOTAL(9,E139:E305)</f>
        <v>3084731.4800000004</v>
      </c>
      <c r="F306" s="22">
        <f>G306-D306</f>
        <v>-1858700</v>
      </c>
      <c r="G306" s="22">
        <f>SUBTOTAL(9,G139:G305)</f>
        <v>0</v>
      </c>
      <c r="H306" s="38" t="str">
        <f>IF(C306&lt;&gt;0,E306/C306,"-")</f>
        <v>-</v>
      </c>
      <c r="I306" s="38">
        <f>IF(D306&lt;&gt;0,E306/D306,"-")</f>
        <v>1.6596177328240169</v>
      </c>
      <c r="J306" s="60">
        <f>SUBTOTAL(9,J139:J305)</f>
        <v>1031987</v>
      </c>
      <c r="K306" s="60">
        <f>SUBTOTAL(9,K139:K305)</f>
        <v>968015</v>
      </c>
      <c r="L306" s="22">
        <f>SUBTOTAL(9,L139:L305)</f>
        <v>0</v>
      </c>
    </row>
    <row r="307" spans="1:12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9" spans="1:12" ht="63.75" customHeight="1" x14ac:dyDescent="0.25">
      <c r="A309" s="177" t="s">
        <v>154</v>
      </c>
      <c r="B309" s="178"/>
      <c r="C309" s="7">
        <f t="shared" ref="C309:L309" si="1">C195</f>
        <v>0</v>
      </c>
      <c r="D309" s="7" t="str">
        <f>D8</f>
        <v>Prijedlog plana za  2023.</v>
      </c>
      <c r="E309" s="7">
        <f t="shared" si="1"/>
        <v>362250</v>
      </c>
      <c r="F309" s="7">
        <f t="shared" si="1"/>
        <v>-201745</v>
      </c>
      <c r="G309" s="7">
        <f t="shared" si="1"/>
        <v>0</v>
      </c>
      <c r="H309" s="118" t="str">
        <f t="shared" si="1"/>
        <v>-</v>
      </c>
      <c r="I309" s="118">
        <f t="shared" si="1"/>
        <v>1.7955835336687402</v>
      </c>
      <c r="J309" s="7" t="str">
        <f>J8</f>
        <v>Projekcija za 2024.</v>
      </c>
      <c r="K309" s="7" t="str">
        <f>K8</f>
        <v>Projekcija za 2025.</v>
      </c>
      <c r="L309" s="7">
        <f t="shared" si="1"/>
        <v>0</v>
      </c>
    </row>
    <row r="310" spans="1:12" s="16" customFormat="1" ht="18" customHeight="1" x14ac:dyDescent="0.25">
      <c r="A310" s="92">
        <v>9</v>
      </c>
      <c r="B310" s="39" t="s">
        <v>304</v>
      </c>
      <c r="C310" s="19">
        <f>SUBTOTAL(9,C311:C347)</f>
        <v>0</v>
      </c>
      <c r="D310" s="19"/>
      <c r="E310" s="19">
        <f>SUBTOTAL(9,E311:E347)</f>
        <v>338370.18999999994</v>
      </c>
      <c r="F310" s="19">
        <f>G310-D310</f>
        <v>0</v>
      </c>
      <c r="G310" s="19">
        <f>SUBTOTAL(9,G311:G347)</f>
        <v>0</v>
      </c>
      <c r="H310" s="30" t="str">
        <f>IF(C310&lt;&gt;0,E310/C310,"-")</f>
        <v>-</v>
      </c>
      <c r="I310" s="30" t="str">
        <f>IF(D310&lt;&gt;0,E310/D310,"-")</f>
        <v>-</v>
      </c>
      <c r="J310" s="19"/>
      <c r="K310" s="19"/>
      <c r="L310" s="19">
        <f>SUBTOTAL(9,L311:L347)</f>
        <v>0</v>
      </c>
    </row>
    <row r="311" spans="1:12" ht="30" hidden="1" customHeight="1" x14ac:dyDescent="0.3">
      <c r="A311" s="40"/>
      <c r="B311" s="40"/>
      <c r="C311" s="9"/>
      <c r="D311" s="9"/>
      <c r="E311" s="9"/>
      <c r="F311" s="9"/>
      <c r="G311" s="20"/>
      <c r="H311" s="31"/>
      <c r="I311" s="31"/>
      <c r="J311" s="20"/>
      <c r="K311" s="20"/>
      <c r="L311" s="20"/>
    </row>
    <row r="312" spans="1:12" s="16" customFormat="1" ht="409.6" hidden="1" customHeight="1" x14ac:dyDescent="0.25">
      <c r="A312" s="41" t="s">
        <v>3</v>
      </c>
      <c r="B312" s="41" t="s">
        <v>125</v>
      </c>
      <c r="C312" s="18">
        <f>SUBTOTAL(9,C313:C333)</f>
        <v>0</v>
      </c>
      <c r="D312" s="18">
        <f>SUBTOTAL(9,D313:D333)</f>
        <v>50745</v>
      </c>
      <c r="E312" s="18">
        <f>SUBTOTAL(9,E313:E333)</f>
        <v>338370.18999999994</v>
      </c>
      <c r="F312" s="18">
        <f>G312-D312</f>
        <v>-50745</v>
      </c>
      <c r="G312" s="18">
        <f>SUBTOTAL(9,G313:G333)</f>
        <v>0</v>
      </c>
      <c r="H312" s="28" t="str">
        <f>IF(C312&lt;&gt;0,E312/C312,"-")</f>
        <v>-</v>
      </c>
      <c r="I312" s="28">
        <f>IF(D312&lt;&gt;0,E312/D312,"-")</f>
        <v>6.6680498571287803</v>
      </c>
      <c r="J312" s="18">
        <f>SUBTOTAL(9,J313:J333)</f>
        <v>70000</v>
      </c>
      <c r="K312" s="18">
        <f>SUBTOTAL(9,K313:K333)</f>
        <v>91705</v>
      </c>
      <c r="L312" s="18">
        <f>SUBTOTAL(9,L313:L333)</f>
        <v>0</v>
      </c>
    </row>
    <row r="313" spans="1:12" ht="30" hidden="1" customHeight="1" x14ac:dyDescent="0.25">
      <c r="A313" s="1"/>
      <c r="B313" s="5"/>
      <c r="C313" s="10"/>
      <c r="D313" s="10"/>
      <c r="E313" s="10"/>
      <c r="F313" s="10"/>
      <c r="G313" s="20"/>
      <c r="H313" s="31"/>
      <c r="I313" s="31"/>
      <c r="J313" s="20"/>
      <c r="K313" s="20"/>
      <c r="L313" s="20"/>
    </row>
    <row r="314" spans="1:12" s="16" customFormat="1" ht="409.6" hidden="1" customHeight="1" x14ac:dyDescent="0.25">
      <c r="A314" s="42" t="s">
        <v>3</v>
      </c>
      <c r="B314" s="42" t="s">
        <v>125</v>
      </c>
      <c r="C314" s="23">
        <f>SUBTOTAL(9,C315:C332)</f>
        <v>0</v>
      </c>
      <c r="D314" s="23">
        <f>SUBTOTAL(9,D315:D332)</f>
        <v>50745</v>
      </c>
      <c r="E314" s="23">
        <f>SUBTOTAL(9,E315:E332)</f>
        <v>338370.18999999994</v>
      </c>
      <c r="F314" s="23">
        <f>G314-D314</f>
        <v>-50745</v>
      </c>
      <c r="G314" s="23">
        <f>SUBTOTAL(9,G315:G332)</f>
        <v>0</v>
      </c>
      <c r="H314" s="32" t="str">
        <f>IF(C314&lt;&gt;0,E314/C314,"-")</f>
        <v>-</v>
      </c>
      <c r="I314" s="32">
        <f>IF(D314&lt;&gt;0,E314/D314,"-")</f>
        <v>6.6680498571287803</v>
      </c>
      <c r="J314" s="23">
        <f>SUBTOTAL(9,J315:J332)</f>
        <v>70000</v>
      </c>
      <c r="K314" s="23">
        <f>SUBTOTAL(9,K315:K332)</f>
        <v>91705</v>
      </c>
      <c r="L314" s="23">
        <f>SUBTOTAL(9,L315:L332)</f>
        <v>0</v>
      </c>
    </row>
    <row r="315" spans="1:12" ht="30" hidden="1" customHeight="1" x14ac:dyDescent="0.25">
      <c r="A315" s="1"/>
      <c r="B315" s="1"/>
      <c r="C315" s="6"/>
      <c r="D315" s="11"/>
      <c r="E315" s="11"/>
      <c r="F315" s="11"/>
      <c r="G315" s="20"/>
      <c r="H315" s="31"/>
      <c r="I315" s="31"/>
      <c r="J315" s="20"/>
      <c r="K315" s="20"/>
      <c r="L315" s="20"/>
    </row>
    <row r="316" spans="1:12" ht="409.6" hidden="1" customHeight="1" x14ac:dyDescent="0.25">
      <c r="A316" s="43" t="s">
        <v>3</v>
      </c>
      <c r="B316" s="43" t="s">
        <v>125</v>
      </c>
      <c r="C316" s="24">
        <f>SUBTOTAL(9,C317:C331)</f>
        <v>0</v>
      </c>
      <c r="D316" s="24">
        <f>SUBTOTAL(9,D317:D331)</f>
        <v>50745</v>
      </c>
      <c r="E316" s="24">
        <f>SUBTOTAL(9,E317:E331)</f>
        <v>338370.18999999994</v>
      </c>
      <c r="F316" s="24">
        <f>G316-D316</f>
        <v>-50745</v>
      </c>
      <c r="G316" s="24">
        <f>SUBTOTAL(9,G317:G331)</f>
        <v>0</v>
      </c>
      <c r="H316" s="33" t="str">
        <f>IF(C316&lt;&gt;0,E316/C316,"-")</f>
        <v>-</v>
      </c>
      <c r="I316" s="33">
        <f>IF(D316&lt;&gt;0,E316/D316,"-")</f>
        <v>6.6680498571287803</v>
      </c>
      <c r="J316" s="24">
        <f>SUBTOTAL(9,J317:J331)</f>
        <v>70000</v>
      </c>
      <c r="K316" s="24">
        <f>SUBTOTAL(9,K317:K331)</f>
        <v>91705</v>
      </c>
      <c r="L316" s="24">
        <f>SUBTOTAL(9,L317:L331)</f>
        <v>0</v>
      </c>
    </row>
    <row r="317" spans="1:12" ht="30" hidden="1" customHeight="1" x14ac:dyDescent="0.25">
      <c r="A317" s="1"/>
      <c r="B317" s="1"/>
      <c r="C317" s="6"/>
      <c r="D317" s="12"/>
      <c r="E317" s="12"/>
      <c r="F317" s="12"/>
      <c r="G317" s="20"/>
      <c r="H317" s="31"/>
      <c r="I317" s="31"/>
      <c r="J317" s="20"/>
      <c r="K317" s="20"/>
      <c r="L317" s="20"/>
    </row>
    <row r="318" spans="1:12" ht="409.6" hidden="1" customHeight="1" x14ac:dyDescent="0.25">
      <c r="A318" s="44" t="s">
        <v>3</v>
      </c>
      <c r="B318" s="44" t="s">
        <v>125</v>
      </c>
      <c r="C318" s="26">
        <f>SUBTOTAL(9,C319:C330)</f>
        <v>0</v>
      </c>
      <c r="D318" s="26">
        <f>SUBTOTAL(9,D319:D330)</f>
        <v>50745</v>
      </c>
      <c r="E318" s="26">
        <f>SUBTOTAL(9,E319:E330)</f>
        <v>338370.18999999994</v>
      </c>
      <c r="F318" s="26">
        <f>G318-D318</f>
        <v>-50745</v>
      </c>
      <c r="G318" s="26">
        <f>SUBTOTAL(9,G319:G330)</f>
        <v>0</v>
      </c>
      <c r="H318" s="34" t="str">
        <f>IF(C318&lt;&gt;0,E318/C318,"-")</f>
        <v>-</v>
      </c>
      <c r="I318" s="34">
        <f>IF(D318&lt;&gt;0,E318/D318,"-")</f>
        <v>6.6680498571287803</v>
      </c>
      <c r="J318" s="26">
        <f>SUBTOTAL(9,J319:J330)</f>
        <v>70000</v>
      </c>
      <c r="K318" s="26">
        <f>SUBTOTAL(9,K319:K330)</f>
        <v>91705</v>
      </c>
      <c r="L318" s="26">
        <f>SUBTOTAL(9,L319:L330)</f>
        <v>0</v>
      </c>
    </row>
    <row r="319" spans="1:12" ht="30" hidden="1" customHeight="1" x14ac:dyDescent="0.25">
      <c r="A319" s="1"/>
      <c r="B319" s="1"/>
      <c r="C319" s="6"/>
      <c r="D319" s="13"/>
      <c r="E319" s="13"/>
      <c r="F319" s="13"/>
      <c r="G319" s="20"/>
      <c r="H319" s="31"/>
      <c r="I319" s="31"/>
      <c r="J319" s="20"/>
      <c r="K319" s="20"/>
      <c r="L319" s="20"/>
    </row>
    <row r="320" spans="1:12" ht="409.6" hidden="1" customHeight="1" x14ac:dyDescent="0.25">
      <c r="A320" s="45" t="s">
        <v>3</v>
      </c>
      <c r="B320" s="45" t="s">
        <v>125</v>
      </c>
      <c r="C320" s="27">
        <f>SUBTOTAL(9,C321:C329)</f>
        <v>0</v>
      </c>
      <c r="D320" s="27">
        <f>SUBTOTAL(9,D321:D329)</f>
        <v>50745</v>
      </c>
      <c r="E320" s="27">
        <f>SUBTOTAL(9,E321:E329)</f>
        <v>338370.18999999994</v>
      </c>
      <c r="F320" s="27">
        <f>G320-D320</f>
        <v>-50745</v>
      </c>
      <c r="G320" s="27">
        <f>SUBTOTAL(9,G321:G329)</f>
        <v>0</v>
      </c>
      <c r="H320" s="35" t="str">
        <f>IF(C320&lt;&gt;0,E320/C320,"-")</f>
        <v>-</v>
      </c>
      <c r="I320" s="35">
        <f>IF(D320&lt;&gt;0,E320/D320,"-")</f>
        <v>6.6680498571287803</v>
      </c>
      <c r="J320" s="27">
        <f>SUBTOTAL(9,J321:J329)</f>
        <v>70000</v>
      </c>
      <c r="K320" s="27">
        <f>SUBTOTAL(9,K321:K329)</f>
        <v>91705</v>
      </c>
      <c r="L320" s="27">
        <f>SUBTOTAL(9,L321:L329)</f>
        <v>0</v>
      </c>
    </row>
    <row r="321" spans="1:12" ht="30" hidden="1" customHeight="1" x14ac:dyDescent="0.25">
      <c r="A321" s="1"/>
      <c r="B321" s="1"/>
      <c r="C321" s="6"/>
      <c r="D321" s="14"/>
      <c r="E321" s="14"/>
      <c r="F321" s="14"/>
      <c r="G321" s="20"/>
      <c r="H321" s="31"/>
      <c r="I321" s="31"/>
      <c r="J321" s="20"/>
      <c r="K321" s="20"/>
      <c r="L321" s="20"/>
    </row>
    <row r="322" spans="1:12" ht="409.6" hidden="1" customHeight="1" x14ac:dyDescent="0.25">
      <c r="A322" s="46" t="s">
        <v>3</v>
      </c>
      <c r="B322" s="46" t="s">
        <v>125</v>
      </c>
      <c r="C322" s="25">
        <f>SUBTOTAL(9,C323:C328)</f>
        <v>0</v>
      </c>
      <c r="D322" s="25">
        <f>SUBTOTAL(9,D323:D328)</f>
        <v>50745</v>
      </c>
      <c r="E322" s="25">
        <f>SUBTOTAL(9,E323:E328)</f>
        <v>338370.18999999994</v>
      </c>
      <c r="F322" s="25">
        <f>G322-D322</f>
        <v>-50745</v>
      </c>
      <c r="G322" s="25">
        <f>SUBTOTAL(9,G323:G328)</f>
        <v>0</v>
      </c>
      <c r="H322" s="36" t="str">
        <f>IF(C322&lt;&gt;0,E322/C322,"-")</f>
        <v>-</v>
      </c>
      <c r="I322" s="36">
        <f>IF(D322&lt;&gt;0,E322/D322,"-")</f>
        <v>6.6680498571287803</v>
      </c>
      <c r="J322" s="25">
        <f>SUBTOTAL(9,J323:J328)</f>
        <v>70000</v>
      </c>
      <c r="K322" s="25">
        <f>SUBTOTAL(9,K323:K328)</f>
        <v>91705</v>
      </c>
      <c r="L322" s="25">
        <f>SUBTOTAL(9,L323:L328)</f>
        <v>0</v>
      </c>
    </row>
    <row r="323" spans="1:12" ht="22.5" hidden="1" customHeight="1" x14ac:dyDescent="0.25">
      <c r="A323" s="1"/>
      <c r="B323" s="1"/>
      <c r="C323" s="6"/>
      <c r="D323" s="14"/>
      <c r="E323" s="14"/>
      <c r="F323" s="14"/>
      <c r="G323" s="14"/>
      <c r="H323" s="37"/>
      <c r="I323" s="37"/>
      <c r="J323" s="14"/>
      <c r="K323" s="14"/>
      <c r="L323" s="14"/>
    </row>
    <row r="324" spans="1:12" ht="409.6" hidden="1" customHeight="1" x14ac:dyDescent="0.25">
      <c r="A324" s="47" t="s">
        <v>3</v>
      </c>
      <c r="B324" s="47" t="s">
        <v>125</v>
      </c>
      <c r="C324" s="14">
        <f>SUBTOTAL(9,C325:C327)</f>
        <v>0</v>
      </c>
      <c r="D324" s="14">
        <f>SUBTOTAL(9,D325:D327)</f>
        <v>50745</v>
      </c>
      <c r="E324" s="14">
        <f>SUBTOTAL(9,E325:E327)</f>
        <v>338370.18999999994</v>
      </c>
      <c r="F324" s="14">
        <f>G324-D324</f>
        <v>-50745</v>
      </c>
      <c r="G324" s="14">
        <f>SUBTOTAL(9,G325:G327)</f>
        <v>0</v>
      </c>
      <c r="H324" s="37" t="str">
        <f>IF(C324&lt;&gt;0,E324/C324,"-")</f>
        <v>-</v>
      </c>
      <c r="I324" s="37">
        <f>IF(D324&lt;&gt;0,E324/D324,"-")</f>
        <v>6.6680498571287803</v>
      </c>
      <c r="J324" s="14">
        <f>SUBTOTAL(9,J325:J327)</f>
        <v>70000</v>
      </c>
      <c r="K324" s="14">
        <f>SUBTOTAL(9,K325:K327)</f>
        <v>91705</v>
      </c>
      <c r="L324" s="14">
        <f>SUBTOTAL(9,L325:L327)</f>
        <v>0</v>
      </c>
    </row>
    <row r="325" spans="1:12" ht="30" hidden="1" customHeight="1" x14ac:dyDescent="0.25">
      <c r="A325" s="1"/>
      <c r="B325" s="1"/>
      <c r="C325" s="6"/>
      <c r="D325" s="21"/>
      <c r="E325" s="21"/>
      <c r="F325" s="21"/>
      <c r="G325" s="20"/>
      <c r="H325" s="31"/>
      <c r="I325" s="31"/>
      <c r="J325" s="20"/>
      <c r="K325" s="20"/>
      <c r="L325" s="20"/>
    </row>
    <row r="326" spans="1:12" ht="15" customHeight="1" x14ac:dyDescent="0.25">
      <c r="A326" s="113">
        <v>99</v>
      </c>
      <c r="B326" s="48" t="s">
        <v>303</v>
      </c>
      <c r="C326" s="3">
        <v>0</v>
      </c>
      <c r="D326" s="3">
        <v>50745</v>
      </c>
      <c r="E326" s="3">
        <v>338370.18999999994</v>
      </c>
      <c r="F326" s="3">
        <f>G326-D326</f>
        <v>-50745</v>
      </c>
      <c r="G326" s="3"/>
      <c r="H326" s="29" t="str">
        <f>IF(C326&lt;&gt;0,0/C326,"-")</f>
        <v>-</v>
      </c>
      <c r="I326" s="29">
        <f>IF(D326&lt;&gt;0,E326/D326,"-")</f>
        <v>6.6680498571287803</v>
      </c>
      <c r="J326" s="59">
        <v>70000</v>
      </c>
      <c r="K326" s="59">
        <v>91705</v>
      </c>
      <c r="L326" s="49">
        <v>0</v>
      </c>
    </row>
    <row r="327" spans="1:12" hidden="1" x14ac:dyDescent="0.25">
      <c r="A327" s="1"/>
      <c r="B327" s="1"/>
      <c r="C327" s="6"/>
      <c r="D327" s="3"/>
      <c r="E327" s="3"/>
      <c r="F327" s="3"/>
      <c r="G327" s="3"/>
      <c r="H327" s="29"/>
      <c r="I327" s="29"/>
      <c r="J327" s="59"/>
      <c r="K327" s="59"/>
      <c r="L327" s="3"/>
    </row>
    <row r="328" spans="1:12" hidden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t="20.100000000000001" hidden="1" customHeight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ht="20.100000000000001" hidden="1" customHeight="1" x14ac:dyDescent="0.25">
      <c r="A330" s="1"/>
      <c r="B330" s="1"/>
      <c r="C330" s="6"/>
      <c r="D330" s="6"/>
      <c r="E330" s="6"/>
      <c r="F330" s="6"/>
      <c r="G330" s="20"/>
      <c r="H330" s="31"/>
      <c r="I330" s="31"/>
      <c r="J330" s="51"/>
      <c r="K330" s="51"/>
      <c r="L330" s="20"/>
    </row>
    <row r="331" spans="1:12" ht="20.100000000000001" hidden="1" customHeight="1" x14ac:dyDescent="0.25">
      <c r="A331" s="1"/>
      <c r="B331" s="1"/>
      <c r="C331" s="6"/>
      <c r="D331" s="6"/>
      <c r="E331" s="6"/>
      <c r="F331" s="6"/>
      <c r="G331" s="20"/>
      <c r="H331" s="31"/>
      <c r="I331" s="31"/>
      <c r="J331" s="51"/>
      <c r="K331" s="51"/>
      <c r="L331" s="20"/>
    </row>
    <row r="332" spans="1:12" ht="20.100000000000001" hidden="1" customHeight="1" x14ac:dyDescent="0.25">
      <c r="A332" s="1"/>
      <c r="B332" s="1"/>
      <c r="C332" s="6"/>
      <c r="D332" s="6"/>
      <c r="E332" s="6"/>
      <c r="F332" s="6"/>
      <c r="G332" s="20"/>
      <c r="H332" s="31"/>
      <c r="I332" s="31"/>
      <c r="J332" s="51"/>
      <c r="K332" s="51"/>
      <c r="L332" s="20"/>
    </row>
    <row r="333" spans="1:12" ht="20.100000000000001" hidden="1" customHeight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1" t="s">
        <v>4</v>
      </c>
      <c r="B334" s="41" t="s">
        <v>121</v>
      </c>
      <c r="C334" s="18">
        <f>SUBTOTAL(9,C335:C347)</f>
        <v>0</v>
      </c>
      <c r="D334" s="18">
        <f>SUBTOTAL(9,D335:D347)</f>
        <v>0</v>
      </c>
      <c r="E334" s="18">
        <f>SUBTOTAL(9,E335:E347)</f>
        <v>0</v>
      </c>
      <c r="F334" s="18">
        <f>G334-D334</f>
        <v>0</v>
      </c>
      <c r="G334" s="18">
        <f>SUBTOTAL(9,G335:G347)</f>
        <v>0</v>
      </c>
      <c r="H334" s="28" t="str">
        <f>IF(C334&lt;&gt;0,E334/C334,"-")</f>
        <v>-</v>
      </c>
      <c r="I334" s="28" t="str">
        <f>IF(D334&lt;&gt;0,E334/D334,"-")</f>
        <v>-</v>
      </c>
      <c r="J334" s="52">
        <f>SUBTOTAL(9,J335:J347)</f>
        <v>0</v>
      </c>
      <c r="K334" s="52">
        <f>SUBTOTAL(9,K335:K347)</f>
        <v>0</v>
      </c>
      <c r="L334" s="18">
        <f>SUBTOTAL(9,L335:L347)</f>
        <v>0</v>
      </c>
    </row>
    <row r="335" spans="1:12" ht="30" hidden="1" customHeight="1" x14ac:dyDescent="0.25">
      <c r="A335" s="1"/>
      <c r="B335" s="5"/>
      <c r="C335" s="10"/>
      <c r="D335" s="10"/>
      <c r="E335" s="10"/>
      <c r="F335" s="10"/>
      <c r="G335" s="20"/>
      <c r="H335" s="31"/>
      <c r="I335" s="31"/>
      <c r="J335" s="51"/>
      <c r="K335" s="51"/>
      <c r="L335" s="20"/>
    </row>
    <row r="336" spans="1:12" s="16" customFormat="1" ht="409.6" hidden="1" customHeight="1" x14ac:dyDescent="0.25">
      <c r="A336" s="42" t="s">
        <v>4</v>
      </c>
      <c r="B336" s="42" t="s">
        <v>121</v>
      </c>
      <c r="C336" s="23">
        <f>SUBTOTAL(9,C337:C347)</f>
        <v>0</v>
      </c>
      <c r="D336" s="23">
        <f>SUBTOTAL(9,D337:D347)</f>
        <v>0</v>
      </c>
      <c r="E336" s="23">
        <f>SUBTOTAL(9,E337:E347)</f>
        <v>0</v>
      </c>
      <c r="F336" s="23">
        <f>G336-D336</f>
        <v>0</v>
      </c>
      <c r="G336" s="23">
        <f>SUBTOTAL(9,G337:G347)</f>
        <v>0</v>
      </c>
      <c r="H336" s="32" t="str">
        <f>IF(C336&lt;&gt;0,E336/C336,"-")</f>
        <v>-</v>
      </c>
      <c r="I336" s="32" t="str">
        <f>IF(D336&lt;&gt;0,E336/D336,"-")</f>
        <v>-</v>
      </c>
      <c r="J336" s="53">
        <f>SUBTOTAL(9,J337:J347)</f>
        <v>0</v>
      </c>
      <c r="K336" s="53">
        <f>SUBTOTAL(9,K337:K347)</f>
        <v>0</v>
      </c>
      <c r="L336" s="23">
        <f>SUBTOTAL(9,L337:L347)</f>
        <v>0</v>
      </c>
    </row>
    <row r="337" spans="1:12" ht="30" hidden="1" customHeight="1" x14ac:dyDescent="0.25">
      <c r="A337" s="1"/>
      <c r="B337" s="1"/>
      <c r="C337" s="6"/>
      <c r="D337" s="11"/>
      <c r="E337" s="11"/>
      <c r="F337" s="11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3" t="s">
        <v>4</v>
      </c>
      <c r="B338" s="43" t="s">
        <v>121</v>
      </c>
      <c r="C338" s="24">
        <f>SUBTOTAL(9,C339:C347)</f>
        <v>0</v>
      </c>
      <c r="D338" s="24">
        <f>SUBTOTAL(9,D339:D347)</f>
        <v>0</v>
      </c>
      <c r="E338" s="24">
        <f>SUBTOTAL(9,E339:E347)</f>
        <v>0</v>
      </c>
      <c r="F338" s="24">
        <f>G338-D338</f>
        <v>0</v>
      </c>
      <c r="G338" s="24">
        <f>SUBTOTAL(9,G339:G347)</f>
        <v>0</v>
      </c>
      <c r="H338" s="33" t="str">
        <f>IF(C338&lt;&gt;0,E338/C338,"-")</f>
        <v>-</v>
      </c>
      <c r="I338" s="33" t="str">
        <f>IF(D338&lt;&gt;0,E338/D338,"-")</f>
        <v>-</v>
      </c>
      <c r="J338" s="54">
        <f>SUBTOTAL(9,J339:J347)</f>
        <v>0</v>
      </c>
      <c r="K338" s="54">
        <f>SUBTOTAL(9,K339:K347)</f>
        <v>0</v>
      </c>
      <c r="L338" s="24">
        <f>SUBTOTAL(9,L339:L347)</f>
        <v>0</v>
      </c>
    </row>
    <row r="339" spans="1:12" ht="30" hidden="1" customHeight="1" x14ac:dyDescent="0.25">
      <c r="A339" s="1"/>
      <c r="B339" s="1"/>
      <c r="C339" s="6"/>
      <c r="D339" s="12"/>
      <c r="E339" s="12"/>
      <c r="F339" s="12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4" t="s">
        <v>4</v>
      </c>
      <c r="B340" s="44" t="s">
        <v>121</v>
      </c>
      <c r="C340" s="26">
        <f>SUBTOTAL(9,C341:C347)</f>
        <v>0</v>
      </c>
      <c r="D340" s="26">
        <f>SUBTOTAL(9,D341:D347)</f>
        <v>0</v>
      </c>
      <c r="E340" s="26">
        <f>SUBTOTAL(9,E341:E347)</f>
        <v>0</v>
      </c>
      <c r="F340" s="26">
        <f>G340-D340</f>
        <v>0</v>
      </c>
      <c r="G340" s="26">
        <f>SUBTOTAL(9,G341:G347)</f>
        <v>0</v>
      </c>
      <c r="H340" s="34" t="str">
        <f>IF(C340&lt;&gt;0,E340/C340,"-")</f>
        <v>-</v>
      </c>
      <c r="I340" s="34" t="str">
        <f>IF(D340&lt;&gt;0,E340/D340,"-")</f>
        <v>-</v>
      </c>
      <c r="J340" s="55">
        <f>SUBTOTAL(9,J341:J347)</f>
        <v>0</v>
      </c>
      <c r="K340" s="55">
        <f>SUBTOTAL(9,K341:K347)</f>
        <v>0</v>
      </c>
      <c r="L340" s="26">
        <f>SUBTOTAL(9,L341:L347)</f>
        <v>0</v>
      </c>
    </row>
    <row r="341" spans="1:12" ht="30" hidden="1" customHeight="1" x14ac:dyDescent="0.25">
      <c r="A341" s="1"/>
      <c r="B341" s="1"/>
      <c r="C341" s="6"/>
      <c r="D341" s="13"/>
      <c r="E341" s="13"/>
      <c r="F341" s="13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5" t="s">
        <v>4</v>
      </c>
      <c r="B342" s="45" t="s">
        <v>121</v>
      </c>
      <c r="C342" s="27">
        <f>SUBTOTAL(9,C343:C347)</f>
        <v>0</v>
      </c>
      <c r="D342" s="27">
        <f>SUBTOTAL(9,D343:D347)</f>
        <v>0</v>
      </c>
      <c r="E342" s="27">
        <f>SUBTOTAL(9,E343:E347)</f>
        <v>0</v>
      </c>
      <c r="F342" s="27">
        <f>G342-D342</f>
        <v>0</v>
      </c>
      <c r="G342" s="27">
        <f>SUBTOTAL(9,G343:G347)</f>
        <v>0</v>
      </c>
      <c r="H342" s="35" t="str">
        <f>IF(C342&lt;&gt;0,E342/C342,"-")</f>
        <v>-</v>
      </c>
      <c r="I342" s="35" t="str">
        <f>IF(D342&lt;&gt;0,E342/D342,"-")</f>
        <v>-</v>
      </c>
      <c r="J342" s="56">
        <f>SUBTOTAL(9,J343:J347)</f>
        <v>0</v>
      </c>
      <c r="K342" s="56">
        <f>SUBTOTAL(9,K343:K347)</f>
        <v>0</v>
      </c>
      <c r="L342" s="27">
        <f>SUBTOTAL(9,L343:L347)</f>
        <v>0</v>
      </c>
    </row>
    <row r="343" spans="1:12" ht="30" hidden="1" customHeight="1" x14ac:dyDescent="0.25">
      <c r="A343" s="1"/>
      <c r="B343" s="1"/>
      <c r="C343" s="6"/>
      <c r="D343" s="14"/>
      <c r="E343" s="14"/>
      <c r="F343" s="14"/>
      <c r="G343" s="20"/>
      <c r="H343" s="31"/>
      <c r="I343" s="31"/>
      <c r="J343" s="51"/>
      <c r="K343" s="51"/>
      <c r="L343" s="20"/>
    </row>
    <row r="344" spans="1:12" ht="409.6" hidden="1" customHeight="1" x14ac:dyDescent="0.25">
      <c r="A344" s="46" t="s">
        <v>4</v>
      </c>
      <c r="B344" s="46" t="s">
        <v>121</v>
      </c>
      <c r="C344" s="25">
        <f>SUBTOTAL(9,C345:C347)</f>
        <v>0</v>
      </c>
      <c r="D344" s="25">
        <f>SUBTOTAL(9,D345:D347)</f>
        <v>0</v>
      </c>
      <c r="E344" s="25">
        <f>SUBTOTAL(9,E345:E347)</f>
        <v>0</v>
      </c>
      <c r="F344" s="25">
        <f>G344-D344</f>
        <v>0</v>
      </c>
      <c r="G344" s="25">
        <f>SUBTOTAL(9,G345:G347)</f>
        <v>0</v>
      </c>
      <c r="H344" s="36" t="str">
        <f>IF(C344&lt;&gt;0,E344/C344,"-")</f>
        <v>-</v>
      </c>
      <c r="I344" s="36" t="str">
        <f>IF(D344&lt;&gt;0,E344/D344,"-")</f>
        <v>-</v>
      </c>
      <c r="J344" s="57">
        <f>SUBTOTAL(9,J345:J347)</f>
        <v>0</v>
      </c>
      <c r="K344" s="57">
        <f>SUBTOTAL(9,K345:K347)</f>
        <v>0</v>
      </c>
      <c r="L344" s="25">
        <f>SUBTOTAL(9,L345:L347)</f>
        <v>0</v>
      </c>
    </row>
    <row r="345" spans="1:12" ht="22.5" hidden="1" customHeight="1" x14ac:dyDescent="0.25">
      <c r="A345" s="1"/>
      <c r="B345" s="1"/>
      <c r="C345" s="6"/>
      <c r="D345" s="14"/>
      <c r="E345" s="14"/>
      <c r="F345" s="14"/>
      <c r="G345" s="14"/>
      <c r="H345" s="37"/>
      <c r="I345" s="37"/>
      <c r="J345" s="58"/>
      <c r="K345" s="58"/>
      <c r="L345" s="14"/>
    </row>
    <row r="346" spans="1:12" ht="409.6" hidden="1" customHeight="1" x14ac:dyDescent="0.25">
      <c r="A346" s="47" t="s">
        <v>4</v>
      </c>
      <c r="B346" s="47" t="s">
        <v>121</v>
      </c>
      <c r="C346" s="14">
        <f>SUBTOTAL(9,C347:C347)</f>
        <v>0</v>
      </c>
      <c r="D346" s="14">
        <f>SUBTOTAL(9,D347:D347)</f>
        <v>0</v>
      </c>
      <c r="E346" s="14">
        <f>SUBTOTAL(9,E347:E347)</f>
        <v>0</v>
      </c>
      <c r="F346" s="14">
        <f>G346-D346</f>
        <v>0</v>
      </c>
      <c r="G346" s="14">
        <f>SUBTOTAL(9,G347:G347)</f>
        <v>0</v>
      </c>
      <c r="H346" s="37" t="str">
        <f>IF(C346&lt;&gt;0,E346/C346,"-")</f>
        <v>-</v>
      </c>
      <c r="I346" s="37" t="str">
        <f>IF(D346&lt;&gt;0,E346/D346,"-")</f>
        <v>-</v>
      </c>
      <c r="J346" s="58">
        <f>SUBTOTAL(9,J347:J347)</f>
        <v>0</v>
      </c>
      <c r="K346" s="58">
        <f>SUBTOTAL(9,K347:K347)</f>
        <v>0</v>
      </c>
      <c r="L346" s="14">
        <f>SUBTOTAL(9,L347:L347)</f>
        <v>0</v>
      </c>
    </row>
    <row r="347" spans="1:12" ht="30" hidden="1" customHeight="1" x14ac:dyDescent="0.25">
      <c r="A347" s="1"/>
      <c r="B347" s="1"/>
      <c r="C347" s="6"/>
      <c r="D347" s="21"/>
      <c r="E347" s="21"/>
      <c r="F347" s="21"/>
      <c r="G347" s="20"/>
      <c r="H347" s="31"/>
      <c r="I347" s="31"/>
      <c r="J347" s="51"/>
      <c r="K347" s="51"/>
      <c r="L347" s="20"/>
    </row>
    <row r="348" spans="1:12" hidden="1" x14ac:dyDescent="0.25">
      <c r="A348" s="1"/>
      <c r="B348" s="1"/>
      <c r="C348" s="6"/>
      <c r="D348" s="3"/>
      <c r="E348" s="3"/>
      <c r="F348" s="3"/>
      <c r="G348" s="3"/>
      <c r="H348" s="29"/>
      <c r="I348" s="29"/>
      <c r="J348" s="59"/>
      <c r="K348" s="59"/>
      <c r="L348" s="3"/>
    </row>
    <row r="349" spans="1:12" hidden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ht="20.100000000000001" hidden="1" customHeight="1" x14ac:dyDescent="0.25">
      <c r="A354" s="1"/>
      <c r="B354" s="1"/>
      <c r="C354" s="6"/>
      <c r="D354" s="6"/>
      <c r="E354" s="6"/>
      <c r="F354" s="6"/>
      <c r="G354" s="20"/>
      <c r="H354" s="31"/>
      <c r="I354" s="31"/>
      <c r="J354" s="51"/>
      <c r="K354" s="51"/>
      <c r="L354" s="20"/>
    </row>
    <row r="355" spans="1:12" hidden="1" x14ac:dyDescent="0.25">
      <c r="A355" s="1"/>
      <c r="B355" s="1"/>
      <c r="C355" s="6"/>
      <c r="D355" s="6"/>
      <c r="E355" s="6"/>
      <c r="F355" s="6"/>
      <c r="G355" s="20"/>
      <c r="H355" s="31"/>
      <c r="I355" s="31"/>
      <c r="J355" s="51"/>
      <c r="K355" s="51"/>
      <c r="L355" s="20"/>
    </row>
    <row r="356" spans="1:12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7.75" customHeight="1" x14ac:dyDescent="0.25">
      <c r="A357" s="17" t="s">
        <v>305</v>
      </c>
      <c r="B357" s="17"/>
      <c r="C357" s="22">
        <f>SUBTOTAL(9,C326:C356)</f>
        <v>0</v>
      </c>
      <c r="D357" s="22">
        <f>SUBTOTAL(9,D326:D356)</f>
        <v>50745</v>
      </c>
      <c r="E357" s="22">
        <f>SUBTOTAL(9,E326:E356)</f>
        <v>338370.18999999994</v>
      </c>
      <c r="F357" s="22">
        <f>G357-D357</f>
        <v>-50745</v>
      </c>
      <c r="G357" s="22">
        <f>SUBTOTAL(9,G326:G356)</f>
        <v>0</v>
      </c>
      <c r="H357" s="38" t="str">
        <f>IF(C357&lt;&gt;0,E357/C357,"-")</f>
        <v>-</v>
      </c>
      <c r="I357" s="38">
        <f>IF(D357&lt;&gt;0,E357/D357,"-")</f>
        <v>6.6680498571287803</v>
      </c>
      <c r="J357" s="60">
        <f>SUBTOTAL(9,J326:J356)</f>
        <v>70000</v>
      </c>
      <c r="K357" s="60">
        <f>SUBTOTAL(9,K326:K356)</f>
        <v>91705</v>
      </c>
      <c r="L357" s="22">
        <f>SUBTOTAL(9,L326:L356)</f>
        <v>0</v>
      </c>
    </row>
  </sheetData>
  <mergeCells count="2">
    <mergeCell ref="A8:B8"/>
    <mergeCell ref="A309:B309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901"/>
  <sheetViews>
    <sheetView topLeftCell="A910" workbookViewId="0">
      <selection activeCell="N345" sqref="N345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16.149999999999999" customHeight="1" x14ac:dyDescent="0.25">
      <c r="D2" s="61" t="s">
        <v>308</v>
      </c>
    </row>
    <row r="3" spans="1:12" ht="22.9" customHeight="1" x14ac:dyDescent="0.25">
      <c r="D3" s="93" t="s">
        <v>225</v>
      </c>
    </row>
    <row r="4" spans="1:12" ht="12" customHeight="1" x14ac:dyDescent="0.25">
      <c r="D4" s="93"/>
    </row>
    <row r="5" spans="1:12" ht="20.25" customHeight="1" x14ac:dyDescent="0.3">
      <c r="A5" s="61" t="s">
        <v>300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154</v>
      </c>
      <c r="B6" s="178"/>
      <c r="C6" s="7" t="s">
        <v>134</v>
      </c>
      <c r="D6" s="7" t="s">
        <v>263</v>
      </c>
      <c r="E6" s="7" t="s">
        <v>135</v>
      </c>
      <c r="F6" s="15" t="s">
        <v>158</v>
      </c>
      <c r="G6" s="7" t="s">
        <v>113</v>
      </c>
      <c r="H6" s="7" t="s">
        <v>205</v>
      </c>
      <c r="I6" s="7" t="s">
        <v>176</v>
      </c>
      <c r="J6" s="7" t="s">
        <v>222</v>
      </c>
      <c r="K6" s="7" t="s">
        <v>123</v>
      </c>
      <c r="L6" s="7" t="s">
        <v>124</v>
      </c>
    </row>
    <row r="7" spans="1:12" ht="20.25" hidden="1" customHeight="1" x14ac:dyDescent="0.3">
      <c r="A7" s="8"/>
      <c r="B7" s="8"/>
      <c r="C7" s="9"/>
      <c r="D7" s="9"/>
      <c r="E7" s="9"/>
      <c r="F7" s="9"/>
      <c r="G7" s="9"/>
      <c r="H7" s="98"/>
      <c r="I7" s="98"/>
      <c r="J7" s="9"/>
      <c r="K7" s="9"/>
      <c r="L7" s="9"/>
    </row>
    <row r="8" spans="1:12" s="16" customFormat="1" ht="18" customHeight="1" x14ac:dyDescent="0.25">
      <c r="A8" s="39" t="s">
        <v>236</v>
      </c>
      <c r="B8" s="39" t="s">
        <v>237</v>
      </c>
      <c r="C8" s="19">
        <f>SUBTOTAL(9,C9:C275)</f>
        <v>0</v>
      </c>
      <c r="D8" s="19">
        <f>SUBTOTAL(9,D9:D275)</f>
        <v>1901750</v>
      </c>
      <c r="E8" s="19">
        <f>SUBTOTAL(9,E9:E275)</f>
        <v>5625113.879999999</v>
      </c>
      <c r="F8" s="19">
        <f>G8-D8</f>
        <v>-1901750</v>
      </c>
      <c r="G8" s="19">
        <f>SUBTOTAL(9,G9:G275)</f>
        <v>0</v>
      </c>
      <c r="H8" s="30" t="str">
        <f>IF(C8&lt;&gt;0,E8/C8,"-")</f>
        <v>-</v>
      </c>
      <c r="I8" s="30">
        <f>IF(D8&lt;&gt;0,E8/D8,"-")</f>
        <v>2.9578619061390818</v>
      </c>
      <c r="J8" s="19">
        <f>SUBTOTAL(9,J9:J275)</f>
        <v>1184897</v>
      </c>
      <c r="K8" s="19">
        <f>SUBTOTAL(9,K9:K275)</f>
        <v>1102630</v>
      </c>
      <c r="L8" s="19">
        <f>SUBTOTAL(9,L9:L275)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20"/>
      <c r="K9" s="20"/>
      <c r="L9" s="20"/>
    </row>
    <row r="10" spans="1:12" s="16" customFormat="1" ht="18" customHeight="1" x14ac:dyDescent="0.25">
      <c r="A10" s="41" t="s">
        <v>264</v>
      </c>
      <c r="B10" s="41" t="s">
        <v>265</v>
      </c>
      <c r="C10" s="18">
        <f>SUBTOTAL(9,C11:C31)</f>
        <v>0</v>
      </c>
      <c r="D10" s="18">
        <f>SUBTOTAL(9,D11:D31)</f>
        <v>759940</v>
      </c>
      <c r="E10" s="18">
        <f>SUBTOTAL(9,E11:E31)</f>
        <v>4200401.47</v>
      </c>
      <c r="F10" s="18">
        <f>G10-D10</f>
        <v>-759940</v>
      </c>
      <c r="G10" s="18">
        <f>SUBTOTAL(9,G11:G31)</f>
        <v>0</v>
      </c>
      <c r="H10" s="28" t="str">
        <f>IF(C10&lt;&gt;0,E10/C10,"-")</f>
        <v>-</v>
      </c>
      <c r="I10" s="28">
        <f>IF(D10&lt;&gt;0,E10/D10,"-")</f>
        <v>5.5272804037160821</v>
      </c>
      <c r="J10" s="18">
        <f>SUBTOTAL(9,J11:J31)</f>
        <v>749517</v>
      </c>
      <c r="K10" s="18">
        <f>SUBTOTAL(9,K11:K31)</f>
        <v>784450</v>
      </c>
      <c r="L10" s="18">
        <f>SUBTOTAL(9,L11:L31)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20"/>
      <c r="K11" s="20"/>
      <c r="L11" s="20"/>
    </row>
    <row r="12" spans="1:12" s="16" customFormat="1" ht="409.6" hidden="1" customHeight="1" x14ac:dyDescent="0.25">
      <c r="A12" s="42" t="s">
        <v>2</v>
      </c>
      <c r="B12" s="42" t="s">
        <v>150</v>
      </c>
      <c r="C12" s="23">
        <f>SUBTOTAL(9,C13:C30)</f>
        <v>0</v>
      </c>
      <c r="D12" s="23">
        <f>SUBTOTAL(9,D13:D30)</f>
        <v>759940</v>
      </c>
      <c r="E12" s="23">
        <f>SUBTOTAL(9,E13:E30)</f>
        <v>4200401.47</v>
      </c>
      <c r="F12" s="23">
        <f>G12-D12</f>
        <v>-759940</v>
      </c>
      <c r="G12" s="23">
        <f>SUBTOTAL(9,G13:G30)</f>
        <v>0</v>
      </c>
      <c r="H12" s="32" t="str">
        <f>IF(C12&lt;&gt;0,E12/C12,"-")</f>
        <v>-</v>
      </c>
      <c r="I12" s="32">
        <f>IF(D12&lt;&gt;0,E12/D12,"-")</f>
        <v>5.5272804037160821</v>
      </c>
      <c r="J12" s="23">
        <f>SUBTOTAL(9,J13:J30)</f>
        <v>749517</v>
      </c>
      <c r="K12" s="23">
        <f>SUBTOTAL(9,K13:K30)</f>
        <v>784450</v>
      </c>
      <c r="L12" s="23">
        <f>SUBTOTAL(9,L13:L30)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20"/>
      <c r="K13" s="20"/>
      <c r="L13" s="20"/>
    </row>
    <row r="14" spans="1:12" ht="409.6" hidden="1" customHeight="1" x14ac:dyDescent="0.25">
      <c r="A14" s="43" t="s">
        <v>2</v>
      </c>
      <c r="B14" s="43" t="s">
        <v>150</v>
      </c>
      <c r="C14" s="24">
        <f>SUBTOTAL(9,C15:C29)</f>
        <v>0</v>
      </c>
      <c r="D14" s="24">
        <f>SUBTOTAL(9,D15:D29)</f>
        <v>759940</v>
      </c>
      <c r="E14" s="24">
        <f>SUBTOTAL(9,E15:E29)</f>
        <v>4200401.47</v>
      </c>
      <c r="F14" s="24">
        <f>G14-D14</f>
        <v>-759940</v>
      </c>
      <c r="G14" s="24">
        <f>SUBTOTAL(9,G15:G29)</f>
        <v>0</v>
      </c>
      <c r="H14" s="33" t="str">
        <f>IF(C14&lt;&gt;0,E14/C14,"-")</f>
        <v>-</v>
      </c>
      <c r="I14" s="33">
        <f>IF(D14&lt;&gt;0,E14/D14,"-")</f>
        <v>5.5272804037160821</v>
      </c>
      <c r="J14" s="24">
        <f>SUBTOTAL(9,J15:J29)</f>
        <v>749517</v>
      </c>
      <c r="K14" s="24">
        <f>SUBTOTAL(9,K15:K29)</f>
        <v>784450</v>
      </c>
      <c r="L14" s="24">
        <f>SUBTOTAL(9,L15:L29)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20"/>
      <c r="K15" s="20"/>
      <c r="L15" s="20"/>
    </row>
    <row r="16" spans="1:12" ht="409.6" hidden="1" customHeight="1" x14ac:dyDescent="0.25">
      <c r="A16" s="44" t="s">
        <v>2</v>
      </c>
      <c r="B16" s="44" t="s">
        <v>150</v>
      </c>
      <c r="C16" s="26">
        <f>SUBTOTAL(9,C17:C28)</f>
        <v>0</v>
      </c>
      <c r="D16" s="26">
        <f>SUBTOTAL(9,D17:D28)</f>
        <v>759940</v>
      </c>
      <c r="E16" s="26">
        <f>SUBTOTAL(9,E17:E28)</f>
        <v>4200401.47</v>
      </c>
      <c r="F16" s="26">
        <f>G16-D16</f>
        <v>-759940</v>
      </c>
      <c r="G16" s="26">
        <f>SUBTOTAL(9,G17:G28)</f>
        <v>0</v>
      </c>
      <c r="H16" s="34" t="str">
        <f>IF(C16&lt;&gt;0,E16/C16,"-")</f>
        <v>-</v>
      </c>
      <c r="I16" s="34">
        <f>IF(D16&lt;&gt;0,E16/D16,"-")</f>
        <v>5.5272804037160821</v>
      </c>
      <c r="J16" s="26">
        <f>SUBTOTAL(9,J17:J28)</f>
        <v>749517</v>
      </c>
      <c r="K16" s="26">
        <f>SUBTOTAL(9,K17:K28)</f>
        <v>784450</v>
      </c>
      <c r="L16" s="26">
        <f>SUBTOTAL(9,L17:L28)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20"/>
      <c r="K17" s="20"/>
      <c r="L17" s="20"/>
    </row>
    <row r="18" spans="1:12" ht="409.6" hidden="1" customHeight="1" x14ac:dyDescent="0.25">
      <c r="A18" s="45" t="s">
        <v>2</v>
      </c>
      <c r="B18" s="45" t="s">
        <v>150</v>
      </c>
      <c r="C18" s="27">
        <f>SUBTOTAL(9,C19:C27)</f>
        <v>0</v>
      </c>
      <c r="D18" s="27">
        <f>SUBTOTAL(9,D19:D27)</f>
        <v>759940</v>
      </c>
      <c r="E18" s="27">
        <f>SUBTOTAL(9,E19:E27)</f>
        <v>4200401.47</v>
      </c>
      <c r="F18" s="27">
        <f>G18-D18</f>
        <v>-759940</v>
      </c>
      <c r="G18" s="27">
        <f>SUBTOTAL(9,G19:G27)</f>
        <v>0</v>
      </c>
      <c r="H18" s="35" t="str">
        <f>IF(C18&lt;&gt;0,E18/C18,"-")</f>
        <v>-</v>
      </c>
      <c r="I18" s="35">
        <f>IF(D18&lt;&gt;0,E18/D18,"-")</f>
        <v>5.5272804037160821</v>
      </c>
      <c r="J18" s="27">
        <f>SUBTOTAL(9,J19:J27)</f>
        <v>749517</v>
      </c>
      <c r="K18" s="27">
        <f>SUBTOTAL(9,K19:K27)</f>
        <v>784450</v>
      </c>
      <c r="L18" s="27">
        <f>SUBTOTAL(9,L19:L27)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20"/>
      <c r="K19" s="20"/>
      <c r="L19" s="20"/>
    </row>
    <row r="20" spans="1:12" ht="409.6" hidden="1" customHeight="1" x14ac:dyDescent="0.25">
      <c r="A20" s="46" t="s">
        <v>2</v>
      </c>
      <c r="B20" s="46" t="s">
        <v>150</v>
      </c>
      <c r="C20" s="25">
        <f>SUBTOTAL(9,C21:C26)</f>
        <v>0</v>
      </c>
      <c r="D20" s="25">
        <f>SUBTOTAL(9,D21:D26)</f>
        <v>759940</v>
      </c>
      <c r="E20" s="25">
        <f>SUBTOTAL(9,E21:E26)</f>
        <v>4200401.47</v>
      </c>
      <c r="F20" s="25">
        <f>G20-D20</f>
        <v>-759940</v>
      </c>
      <c r="G20" s="25">
        <f>SUBTOTAL(9,G21:G26)</f>
        <v>0</v>
      </c>
      <c r="H20" s="36" t="str">
        <f>IF(C20&lt;&gt;0,E20/C20,"-")</f>
        <v>-</v>
      </c>
      <c r="I20" s="36">
        <f>IF(D20&lt;&gt;0,E20/D20,"-")</f>
        <v>5.5272804037160821</v>
      </c>
      <c r="J20" s="25">
        <f>SUBTOTAL(9,J21:J26)</f>
        <v>749517</v>
      </c>
      <c r="K20" s="25">
        <f>SUBTOTAL(9,K21:K26)</f>
        <v>784450</v>
      </c>
      <c r="L20" s="25">
        <f>SUBTOTAL(9,L21:L26)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14"/>
      <c r="K21" s="14"/>
      <c r="L21" s="14"/>
    </row>
    <row r="22" spans="1:12" ht="409.6" hidden="1" customHeight="1" x14ac:dyDescent="0.25">
      <c r="A22" s="47" t="s">
        <v>2</v>
      </c>
      <c r="B22" s="47" t="s">
        <v>150</v>
      </c>
      <c r="C22" s="14">
        <f>SUBTOTAL(9,C23:C25)</f>
        <v>0</v>
      </c>
      <c r="D22" s="14">
        <f>SUBTOTAL(9,D23:D25)</f>
        <v>759940</v>
      </c>
      <c r="E22" s="14">
        <f>SUBTOTAL(9,E23:E25)</f>
        <v>4200401.47</v>
      </c>
      <c r="F22" s="14">
        <f>G22-D22</f>
        <v>-759940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5.5272804037160821</v>
      </c>
      <c r="J22" s="14">
        <f>SUBTOTAL(9,J23:J25)</f>
        <v>749517</v>
      </c>
      <c r="K22" s="14">
        <f>SUBTOTAL(9,K23:K25)</f>
        <v>784450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20"/>
      <c r="K23" s="20"/>
      <c r="L23" s="20"/>
    </row>
    <row r="24" spans="1:12" ht="15" customHeight="1" x14ac:dyDescent="0.25">
      <c r="A24" s="48" t="s">
        <v>2</v>
      </c>
      <c r="B24" s="48" t="s">
        <v>150</v>
      </c>
      <c r="C24" s="3">
        <v>0</v>
      </c>
      <c r="D24" s="3">
        <v>759940</v>
      </c>
      <c r="E24" s="3">
        <v>4200401.47</v>
      </c>
      <c r="F24" s="3">
        <f>G24-D24</f>
        <v>-759940</v>
      </c>
      <c r="G24" s="3"/>
      <c r="H24" s="29" t="str">
        <f>IF(C24&lt;&gt;0,0/C24,"-")</f>
        <v>-</v>
      </c>
      <c r="I24" s="29">
        <f>IF(D24&lt;&gt;0,E24/D24,"-")</f>
        <v>5.5272804037160821</v>
      </c>
      <c r="J24" s="59">
        <v>749517</v>
      </c>
      <c r="K24" s="59">
        <v>784450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idden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s="16" customFormat="1" ht="18" customHeight="1" x14ac:dyDescent="0.25">
      <c r="A32" s="41" t="s">
        <v>266</v>
      </c>
      <c r="B32" s="41" t="s">
        <v>267</v>
      </c>
      <c r="C32" s="18">
        <f>SUBTOTAL(9,C33:C91)</f>
        <v>0</v>
      </c>
      <c r="D32" s="18">
        <f>SUBTOTAL(9,D33:D91)</f>
        <v>1102480</v>
      </c>
      <c r="E32" s="18">
        <f>SUBTOTAL(9,E33:E91)</f>
        <v>1223640.48</v>
      </c>
      <c r="F32" s="18">
        <f>G32-D32</f>
        <v>-1102480</v>
      </c>
      <c r="G32" s="18">
        <f>SUBTOTAL(9,G33:G91)</f>
        <v>0</v>
      </c>
      <c r="H32" s="28" t="str">
        <f>IF(C32&lt;&gt;0,E32/C32,"-")</f>
        <v>-</v>
      </c>
      <c r="I32" s="28">
        <f>IF(D32&lt;&gt;0,E32/D32,"-")</f>
        <v>1.1098981206008272</v>
      </c>
      <c r="J32" s="52">
        <f>SUBTOTAL(9,J33:J91)</f>
        <v>394050</v>
      </c>
      <c r="K32" s="52">
        <f>SUBTOTAL(9,K33:K91)</f>
        <v>276850</v>
      </c>
      <c r="L32" s="18">
        <f>SUBTOTAL(9,L33:L91)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51"/>
      <c r="K33" s="51"/>
      <c r="L33" s="20"/>
    </row>
    <row r="34" spans="1:12" s="16" customFormat="1" ht="409.6" hidden="1" customHeight="1" x14ac:dyDescent="0.25">
      <c r="A34" s="42" t="s">
        <v>12</v>
      </c>
      <c r="B34" s="42" t="s">
        <v>187</v>
      </c>
      <c r="C34" s="23">
        <f>SUBTOTAL(9,C35:C52)</f>
        <v>0</v>
      </c>
      <c r="D34" s="23">
        <f>SUBTOTAL(9,D35:D52)</f>
        <v>622265</v>
      </c>
      <c r="E34" s="23">
        <f>SUBTOTAL(9,E35:E52)</f>
        <v>473498.6</v>
      </c>
      <c r="F34" s="23">
        <f>G34-D34</f>
        <v>-622265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0.76092757908608066</v>
      </c>
      <c r="J34" s="53">
        <f>SUBTOTAL(9,J35:J52)</f>
        <v>384935</v>
      </c>
      <c r="K34" s="53">
        <f>SUBTOTAL(9,K35:K52)</f>
        <v>267735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51"/>
      <c r="K35" s="51"/>
      <c r="L35" s="20"/>
    </row>
    <row r="36" spans="1:12" ht="409.6" hidden="1" customHeight="1" x14ac:dyDescent="0.25">
      <c r="A36" s="43" t="s">
        <v>12</v>
      </c>
      <c r="B36" s="43" t="s">
        <v>187</v>
      </c>
      <c r="C36" s="24">
        <f>SUBTOTAL(9,C37:C51)</f>
        <v>0</v>
      </c>
      <c r="D36" s="24">
        <f>SUBTOTAL(9,D37:D51)</f>
        <v>622265</v>
      </c>
      <c r="E36" s="24">
        <f>SUBTOTAL(9,E37:E51)</f>
        <v>473498.6</v>
      </c>
      <c r="F36" s="24">
        <f>G36-D36</f>
        <v>-622265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0.76092757908608066</v>
      </c>
      <c r="J36" s="54">
        <f>SUBTOTAL(9,J37:J51)</f>
        <v>384935</v>
      </c>
      <c r="K36" s="54">
        <f>SUBTOTAL(9,K37:K51)</f>
        <v>267735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51"/>
      <c r="K37" s="51"/>
      <c r="L37" s="20"/>
    </row>
    <row r="38" spans="1:12" ht="409.6" hidden="1" customHeight="1" x14ac:dyDescent="0.25">
      <c r="A38" s="44" t="s">
        <v>12</v>
      </c>
      <c r="B38" s="44" t="s">
        <v>187</v>
      </c>
      <c r="C38" s="26">
        <f>SUBTOTAL(9,C39:C50)</f>
        <v>0</v>
      </c>
      <c r="D38" s="26">
        <f>SUBTOTAL(9,D39:D50)</f>
        <v>622265</v>
      </c>
      <c r="E38" s="26">
        <f>SUBTOTAL(9,E39:E50)</f>
        <v>473498.6</v>
      </c>
      <c r="F38" s="26">
        <f>G38-D38</f>
        <v>-622265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0.76092757908608066</v>
      </c>
      <c r="J38" s="55">
        <f>SUBTOTAL(9,J39:J50)</f>
        <v>384935</v>
      </c>
      <c r="K38" s="55">
        <f>SUBTOTAL(9,K39:K50)</f>
        <v>267735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51"/>
      <c r="K39" s="51"/>
      <c r="L39" s="20"/>
    </row>
    <row r="40" spans="1:12" ht="409.6" hidden="1" customHeight="1" x14ac:dyDescent="0.25">
      <c r="A40" s="45" t="s">
        <v>12</v>
      </c>
      <c r="B40" s="45" t="s">
        <v>187</v>
      </c>
      <c r="C40" s="27">
        <f>SUBTOTAL(9,C41:C49)</f>
        <v>0</v>
      </c>
      <c r="D40" s="27">
        <f>SUBTOTAL(9,D41:D49)</f>
        <v>622265</v>
      </c>
      <c r="E40" s="27">
        <f>SUBTOTAL(9,E41:E49)</f>
        <v>473498.6</v>
      </c>
      <c r="F40" s="27">
        <f>G40-D40</f>
        <v>-622265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0.76092757908608066</v>
      </c>
      <c r="J40" s="56">
        <f>SUBTOTAL(9,J41:J49)</f>
        <v>384935</v>
      </c>
      <c r="K40" s="56">
        <f>SUBTOTAL(9,K41:K49)</f>
        <v>267735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51"/>
      <c r="K41" s="51"/>
      <c r="L41" s="20"/>
    </row>
    <row r="42" spans="1:12" ht="409.6" hidden="1" customHeight="1" x14ac:dyDescent="0.25">
      <c r="A42" s="46" t="s">
        <v>12</v>
      </c>
      <c r="B42" s="46" t="s">
        <v>187</v>
      </c>
      <c r="C42" s="25">
        <f>SUBTOTAL(9,C43:C48)</f>
        <v>0</v>
      </c>
      <c r="D42" s="25">
        <f>SUBTOTAL(9,D43:D48)</f>
        <v>622265</v>
      </c>
      <c r="E42" s="25">
        <f>SUBTOTAL(9,E43:E48)</f>
        <v>473498.6</v>
      </c>
      <c r="F42" s="25">
        <f>G42-D42</f>
        <v>-622265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0.76092757908608066</v>
      </c>
      <c r="J42" s="57">
        <f>SUBTOTAL(9,J43:J48)</f>
        <v>384935</v>
      </c>
      <c r="K42" s="57">
        <f>SUBTOTAL(9,K43:K48)</f>
        <v>267735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58"/>
      <c r="K43" s="58"/>
      <c r="L43" s="14"/>
    </row>
    <row r="44" spans="1:12" ht="409.6" hidden="1" customHeight="1" x14ac:dyDescent="0.25">
      <c r="A44" s="47" t="s">
        <v>12</v>
      </c>
      <c r="B44" s="47" t="s">
        <v>187</v>
      </c>
      <c r="C44" s="14">
        <f>SUBTOTAL(9,C45:C47)</f>
        <v>0</v>
      </c>
      <c r="D44" s="14">
        <f>SUBTOTAL(9,D45:D47)</f>
        <v>622265</v>
      </c>
      <c r="E44" s="14">
        <f>SUBTOTAL(9,E45:E47)</f>
        <v>473498.6</v>
      </c>
      <c r="F44" s="14">
        <f>G44-D44</f>
        <v>-622265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0.76092757908608066</v>
      </c>
      <c r="J44" s="58">
        <f>SUBTOTAL(9,J45:J47)</f>
        <v>384935</v>
      </c>
      <c r="K44" s="58">
        <f>SUBTOTAL(9,K45:K47)</f>
        <v>267735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51"/>
      <c r="K45" s="51"/>
      <c r="L45" s="20"/>
    </row>
    <row r="46" spans="1:12" ht="15" customHeight="1" x14ac:dyDescent="0.25">
      <c r="A46" s="48" t="s">
        <v>12</v>
      </c>
      <c r="B46" s="48" t="s">
        <v>187</v>
      </c>
      <c r="C46" s="3">
        <v>0</v>
      </c>
      <c r="D46" s="3">
        <v>622265</v>
      </c>
      <c r="E46" s="3">
        <v>473498.6</v>
      </c>
      <c r="F46" s="3">
        <f>G46-D46</f>
        <v>-622265</v>
      </c>
      <c r="G46" s="3"/>
      <c r="H46" s="29" t="str">
        <f>IF(C46&lt;&gt;0,0/C46,"-")</f>
        <v>-</v>
      </c>
      <c r="I46" s="29">
        <f>IF(D46&lt;&gt;0,E46/D46,"-")</f>
        <v>0.76092757908608066</v>
      </c>
      <c r="J46" s="59">
        <v>384935</v>
      </c>
      <c r="K46" s="59">
        <v>267735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59"/>
      <c r="K47" s="59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2" t="s">
        <v>13</v>
      </c>
      <c r="B53" s="42" t="s">
        <v>211</v>
      </c>
      <c r="C53" s="23">
        <f>SUBTOTAL(9,C54:C71)</f>
        <v>0</v>
      </c>
      <c r="D53" s="23">
        <f>SUBTOTAL(9,D54:D71)</f>
        <v>419650</v>
      </c>
      <c r="E53" s="23">
        <f>SUBTOTAL(9,E54:E71)</f>
        <v>750141.88</v>
      </c>
      <c r="F53" s="23">
        <f>G53-D53</f>
        <v>-419650</v>
      </c>
      <c r="G53" s="23">
        <f>SUBTOTAL(9,G54:G71)</f>
        <v>0</v>
      </c>
      <c r="H53" s="32" t="str">
        <f>IF(C53&lt;&gt;0,E53/C53,"-")</f>
        <v>-</v>
      </c>
      <c r="I53" s="32">
        <f>IF(D53&lt;&gt;0,E53/D53,"-")</f>
        <v>1.7875417133325391</v>
      </c>
      <c r="J53" s="53">
        <f>SUBTOTAL(9,J54:J71)</f>
        <v>9115</v>
      </c>
      <c r="K53" s="53">
        <f>SUBTOTAL(9,K54:K71)</f>
        <v>9115</v>
      </c>
      <c r="L53" s="23">
        <f>SUBTOTAL(9,L54:L71)</f>
        <v>0</v>
      </c>
    </row>
    <row r="54" spans="1:12" ht="30" hidden="1" customHeight="1" x14ac:dyDescent="0.25">
      <c r="A54" s="1"/>
      <c r="B54" s="1"/>
      <c r="C54" s="6"/>
      <c r="D54" s="11"/>
      <c r="E54" s="11"/>
      <c r="F54" s="11"/>
      <c r="G54" s="20"/>
      <c r="H54" s="31"/>
      <c r="I54" s="31"/>
      <c r="J54" s="51"/>
      <c r="K54" s="51"/>
      <c r="L54" s="20"/>
    </row>
    <row r="55" spans="1:12" ht="409.6" hidden="1" customHeight="1" x14ac:dyDescent="0.25">
      <c r="A55" s="43" t="s">
        <v>13</v>
      </c>
      <c r="B55" s="43" t="s">
        <v>211</v>
      </c>
      <c r="C55" s="24">
        <f>SUBTOTAL(9,C56:C70)</f>
        <v>0</v>
      </c>
      <c r="D55" s="24">
        <f>SUBTOTAL(9,D56:D70)</f>
        <v>419650</v>
      </c>
      <c r="E55" s="24">
        <f>SUBTOTAL(9,E56:E70)</f>
        <v>750141.88</v>
      </c>
      <c r="F55" s="24">
        <f>G55-D55</f>
        <v>-419650</v>
      </c>
      <c r="G55" s="24">
        <f>SUBTOTAL(9,G56:G70)</f>
        <v>0</v>
      </c>
      <c r="H55" s="33" t="str">
        <f>IF(C55&lt;&gt;0,E55/C55,"-")</f>
        <v>-</v>
      </c>
      <c r="I55" s="33">
        <f>IF(D55&lt;&gt;0,E55/D55,"-")</f>
        <v>1.7875417133325391</v>
      </c>
      <c r="J55" s="54">
        <f>SUBTOTAL(9,J56:J70)</f>
        <v>9115</v>
      </c>
      <c r="K55" s="54">
        <f>SUBTOTAL(9,K56:K70)</f>
        <v>9115</v>
      </c>
      <c r="L55" s="24">
        <f>SUBTOTAL(9,L56:L70)</f>
        <v>0</v>
      </c>
    </row>
    <row r="56" spans="1:12" ht="30" hidden="1" customHeight="1" x14ac:dyDescent="0.25">
      <c r="A56" s="1"/>
      <c r="B56" s="1"/>
      <c r="C56" s="6"/>
      <c r="D56" s="12"/>
      <c r="E56" s="12"/>
      <c r="F56" s="12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4" t="s">
        <v>13</v>
      </c>
      <c r="B57" s="44" t="s">
        <v>211</v>
      </c>
      <c r="C57" s="26">
        <f>SUBTOTAL(9,C58:C69)</f>
        <v>0</v>
      </c>
      <c r="D57" s="26">
        <f>SUBTOTAL(9,D58:D69)</f>
        <v>419650</v>
      </c>
      <c r="E57" s="26">
        <f>SUBTOTAL(9,E58:E69)</f>
        <v>750141.88</v>
      </c>
      <c r="F57" s="26">
        <f>G57-D57</f>
        <v>-419650</v>
      </c>
      <c r="G57" s="26">
        <f>SUBTOTAL(9,G58:G69)</f>
        <v>0</v>
      </c>
      <c r="H57" s="34" t="str">
        <f>IF(C57&lt;&gt;0,E57/C57,"-")</f>
        <v>-</v>
      </c>
      <c r="I57" s="34">
        <f>IF(D57&lt;&gt;0,E57/D57,"-")</f>
        <v>1.7875417133325391</v>
      </c>
      <c r="J57" s="55">
        <f>SUBTOTAL(9,J58:J69)</f>
        <v>9115</v>
      </c>
      <c r="K57" s="55">
        <f>SUBTOTAL(9,K58:K69)</f>
        <v>9115</v>
      </c>
      <c r="L57" s="26">
        <f>SUBTOTAL(9,L58:L69)</f>
        <v>0</v>
      </c>
    </row>
    <row r="58" spans="1:12" ht="30" hidden="1" customHeight="1" x14ac:dyDescent="0.25">
      <c r="A58" s="1"/>
      <c r="B58" s="1"/>
      <c r="C58" s="6"/>
      <c r="D58" s="13"/>
      <c r="E58" s="13"/>
      <c r="F58" s="13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5" t="s">
        <v>13</v>
      </c>
      <c r="B59" s="45" t="s">
        <v>211</v>
      </c>
      <c r="C59" s="27">
        <f>SUBTOTAL(9,C60:C68)</f>
        <v>0</v>
      </c>
      <c r="D59" s="27">
        <f>SUBTOTAL(9,D60:D68)</f>
        <v>419650</v>
      </c>
      <c r="E59" s="27">
        <f>SUBTOTAL(9,E60:E68)</f>
        <v>750141.88</v>
      </c>
      <c r="F59" s="27">
        <f>G59-D59</f>
        <v>-419650</v>
      </c>
      <c r="G59" s="27">
        <f>SUBTOTAL(9,G60:G68)</f>
        <v>0</v>
      </c>
      <c r="H59" s="35" t="str">
        <f>IF(C59&lt;&gt;0,E59/C59,"-")</f>
        <v>-</v>
      </c>
      <c r="I59" s="35">
        <f>IF(D59&lt;&gt;0,E59/D59,"-")</f>
        <v>1.7875417133325391</v>
      </c>
      <c r="J59" s="56">
        <f>SUBTOTAL(9,J60:J68)</f>
        <v>9115</v>
      </c>
      <c r="K59" s="56">
        <f>SUBTOTAL(9,K60:K68)</f>
        <v>9115</v>
      </c>
      <c r="L59" s="27">
        <f>SUBTOTAL(9,L60:L68)</f>
        <v>0</v>
      </c>
    </row>
    <row r="60" spans="1:12" ht="30" hidden="1" customHeight="1" x14ac:dyDescent="0.25">
      <c r="A60" s="1"/>
      <c r="B60" s="1"/>
      <c r="C60" s="6"/>
      <c r="D60" s="14"/>
      <c r="E60" s="14"/>
      <c r="F60" s="14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6" t="s">
        <v>13</v>
      </c>
      <c r="B61" s="46" t="s">
        <v>211</v>
      </c>
      <c r="C61" s="25">
        <f>SUBTOTAL(9,C62:C67)</f>
        <v>0</v>
      </c>
      <c r="D61" s="25">
        <f>SUBTOTAL(9,D62:D67)</f>
        <v>419650</v>
      </c>
      <c r="E61" s="25">
        <f>SUBTOTAL(9,E62:E67)</f>
        <v>750141.88</v>
      </c>
      <c r="F61" s="25">
        <f>G61-D61</f>
        <v>-419650</v>
      </c>
      <c r="G61" s="25">
        <f>SUBTOTAL(9,G62:G67)</f>
        <v>0</v>
      </c>
      <c r="H61" s="36" t="str">
        <f>IF(C61&lt;&gt;0,E61/C61,"-")</f>
        <v>-</v>
      </c>
      <c r="I61" s="36">
        <f>IF(D61&lt;&gt;0,E61/D61,"-")</f>
        <v>1.7875417133325391</v>
      </c>
      <c r="J61" s="57">
        <f>SUBTOTAL(9,J62:J67)</f>
        <v>9115</v>
      </c>
      <c r="K61" s="57">
        <f>SUBTOTAL(9,K62:K67)</f>
        <v>9115</v>
      </c>
      <c r="L61" s="25">
        <f>SUBTOTAL(9,L62:L67)</f>
        <v>0</v>
      </c>
    </row>
    <row r="62" spans="1:12" ht="22.5" hidden="1" customHeight="1" x14ac:dyDescent="0.25">
      <c r="A62" s="1"/>
      <c r="B62" s="1"/>
      <c r="C62" s="6"/>
      <c r="D62" s="14"/>
      <c r="E62" s="14"/>
      <c r="F62" s="14"/>
      <c r="G62" s="14"/>
      <c r="H62" s="37"/>
      <c r="I62" s="37"/>
      <c r="J62" s="58"/>
      <c r="K62" s="58"/>
      <c r="L62" s="14"/>
    </row>
    <row r="63" spans="1:12" ht="409.6" hidden="1" customHeight="1" x14ac:dyDescent="0.25">
      <c r="A63" s="47" t="s">
        <v>13</v>
      </c>
      <c r="B63" s="47" t="s">
        <v>211</v>
      </c>
      <c r="C63" s="14">
        <f>SUBTOTAL(9,C64:C66)</f>
        <v>0</v>
      </c>
      <c r="D63" s="14">
        <f>SUBTOTAL(9,D64:D66)</f>
        <v>419650</v>
      </c>
      <c r="E63" s="14">
        <f>SUBTOTAL(9,E64:E66)</f>
        <v>750141.88</v>
      </c>
      <c r="F63" s="14">
        <f>G63-D63</f>
        <v>-419650</v>
      </c>
      <c r="G63" s="14">
        <f>SUBTOTAL(9,G64:G66)</f>
        <v>0</v>
      </c>
      <c r="H63" s="37" t="str">
        <f>IF(C63&lt;&gt;0,E63/C63,"-")</f>
        <v>-</v>
      </c>
      <c r="I63" s="37">
        <f>IF(D63&lt;&gt;0,E63/D63,"-")</f>
        <v>1.7875417133325391</v>
      </c>
      <c r="J63" s="58">
        <f>SUBTOTAL(9,J64:J66)</f>
        <v>9115</v>
      </c>
      <c r="K63" s="58">
        <f>SUBTOTAL(9,K64:K66)</f>
        <v>9115</v>
      </c>
      <c r="L63" s="14">
        <f>SUBTOTAL(9,L64:L66)</f>
        <v>0</v>
      </c>
    </row>
    <row r="64" spans="1:12" ht="30" hidden="1" customHeight="1" x14ac:dyDescent="0.25">
      <c r="A64" s="1"/>
      <c r="B64" s="1"/>
      <c r="C64" s="6"/>
      <c r="D64" s="21"/>
      <c r="E64" s="21"/>
      <c r="F64" s="21"/>
      <c r="G64" s="20"/>
      <c r="H64" s="31"/>
      <c r="I64" s="31"/>
      <c r="J64" s="51"/>
      <c r="K64" s="51"/>
      <c r="L64" s="20"/>
    </row>
    <row r="65" spans="1:12" ht="15" customHeight="1" x14ac:dyDescent="0.25">
      <c r="A65" s="48" t="s">
        <v>13</v>
      </c>
      <c r="B65" s="48" t="s">
        <v>211</v>
      </c>
      <c r="C65" s="3">
        <v>0</v>
      </c>
      <c r="D65" s="3">
        <v>419650</v>
      </c>
      <c r="E65" s="3">
        <v>750141.88</v>
      </c>
      <c r="F65" s="3">
        <f>G65-D65</f>
        <v>-419650</v>
      </c>
      <c r="G65" s="3"/>
      <c r="H65" s="29" t="str">
        <f>IF(C65&lt;&gt;0,0/C65,"-")</f>
        <v>-</v>
      </c>
      <c r="I65" s="29">
        <f>IF(D65&lt;&gt;0,E65/D65,"-")</f>
        <v>1.7875417133325391</v>
      </c>
      <c r="J65" s="59">
        <v>9115</v>
      </c>
      <c r="K65" s="59">
        <v>9115</v>
      </c>
      <c r="L65" s="49">
        <v>0</v>
      </c>
    </row>
    <row r="66" spans="1:12" hidden="1" x14ac:dyDescent="0.25">
      <c r="A66" s="1"/>
      <c r="B66" s="1"/>
      <c r="C66" s="6"/>
      <c r="D66" s="3"/>
      <c r="E66" s="3"/>
      <c r="F66" s="3"/>
      <c r="G66" s="3"/>
      <c r="H66" s="29"/>
      <c r="I66" s="29"/>
      <c r="J66" s="59"/>
      <c r="K66" s="59"/>
      <c r="L66" s="3"/>
    </row>
    <row r="67" spans="1:12" hidden="1" x14ac:dyDescent="0.25">
      <c r="A67" s="1"/>
      <c r="B67" s="1"/>
      <c r="C67" s="6"/>
      <c r="D67" s="6"/>
      <c r="E67" s="6"/>
      <c r="F67" s="6"/>
      <c r="G67" s="20"/>
      <c r="H67" s="31"/>
      <c r="I67" s="31"/>
      <c r="J67" s="51"/>
      <c r="K67" s="51"/>
      <c r="L67" s="20"/>
    </row>
    <row r="68" spans="1:12" ht="20.100000000000001" hidden="1" customHeight="1" x14ac:dyDescent="0.25">
      <c r="A68" s="1"/>
      <c r="B68" s="1"/>
      <c r="C68" s="6"/>
      <c r="D68" s="6"/>
      <c r="E68" s="6"/>
      <c r="F68" s="6"/>
      <c r="G68" s="20"/>
      <c r="H68" s="31"/>
      <c r="I68" s="31"/>
      <c r="J68" s="51"/>
      <c r="K68" s="51"/>
      <c r="L68" s="20"/>
    </row>
    <row r="69" spans="1:12" ht="20.100000000000001" hidden="1" customHeight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s="16" customFormat="1" ht="409.6" hidden="1" customHeight="1" x14ac:dyDescent="0.25">
      <c r="A72" s="42" t="s">
        <v>14</v>
      </c>
      <c r="B72" s="42" t="s">
        <v>190</v>
      </c>
      <c r="C72" s="23">
        <f>SUBTOTAL(9,C73:C90)</f>
        <v>0</v>
      </c>
      <c r="D72" s="23">
        <f>SUBTOTAL(9,D73:D90)</f>
        <v>60565</v>
      </c>
      <c r="E72" s="23">
        <f>SUBTOTAL(9,E73:E90)</f>
        <v>0</v>
      </c>
      <c r="F72" s="23">
        <f>G72-D72</f>
        <v>-60565</v>
      </c>
      <c r="G72" s="23">
        <f>SUBTOTAL(9,G73:G90)</f>
        <v>0</v>
      </c>
      <c r="H72" s="32" t="str">
        <f>IF(C72&lt;&gt;0,E72/C72,"-")</f>
        <v>-</v>
      </c>
      <c r="I72" s="32">
        <f>IF(D72&lt;&gt;0,E72/D72,"-")</f>
        <v>0</v>
      </c>
      <c r="J72" s="53">
        <f>SUBTOTAL(9,J73:J90)</f>
        <v>0</v>
      </c>
      <c r="K72" s="53">
        <f>SUBTOTAL(9,K73:K90)</f>
        <v>0</v>
      </c>
      <c r="L72" s="23">
        <f>SUBTOTAL(9,L73:L90)</f>
        <v>0</v>
      </c>
    </row>
    <row r="73" spans="1:12" ht="30" hidden="1" customHeight="1" x14ac:dyDescent="0.25">
      <c r="A73" s="1"/>
      <c r="B73" s="1"/>
      <c r="C73" s="6"/>
      <c r="D73" s="11"/>
      <c r="E73" s="11"/>
      <c r="F73" s="11"/>
      <c r="G73" s="20"/>
      <c r="H73" s="31"/>
      <c r="I73" s="31"/>
      <c r="J73" s="51"/>
      <c r="K73" s="51"/>
      <c r="L73" s="20"/>
    </row>
    <row r="74" spans="1:12" ht="409.6" hidden="1" customHeight="1" x14ac:dyDescent="0.25">
      <c r="A74" s="43" t="s">
        <v>14</v>
      </c>
      <c r="B74" s="43" t="s">
        <v>190</v>
      </c>
      <c r="C74" s="24">
        <f>SUBTOTAL(9,C75:C89)</f>
        <v>0</v>
      </c>
      <c r="D74" s="24">
        <f>SUBTOTAL(9,D75:D89)</f>
        <v>60565</v>
      </c>
      <c r="E74" s="24">
        <f>SUBTOTAL(9,E75:E89)</f>
        <v>0</v>
      </c>
      <c r="F74" s="24">
        <f>G74-D74</f>
        <v>-60565</v>
      </c>
      <c r="G74" s="24">
        <f>SUBTOTAL(9,G75:G89)</f>
        <v>0</v>
      </c>
      <c r="H74" s="33" t="str">
        <f>IF(C74&lt;&gt;0,E74/C74,"-")</f>
        <v>-</v>
      </c>
      <c r="I74" s="33">
        <f>IF(D74&lt;&gt;0,E74/D74,"-")</f>
        <v>0</v>
      </c>
      <c r="J74" s="54">
        <f>SUBTOTAL(9,J75:J89)</f>
        <v>0</v>
      </c>
      <c r="K74" s="54">
        <f>SUBTOTAL(9,K75:K89)</f>
        <v>0</v>
      </c>
      <c r="L74" s="24">
        <f>SUBTOTAL(9,L75:L89)</f>
        <v>0</v>
      </c>
    </row>
    <row r="75" spans="1:12" ht="30" hidden="1" customHeight="1" x14ac:dyDescent="0.25">
      <c r="A75" s="1"/>
      <c r="B75" s="1"/>
      <c r="C75" s="6"/>
      <c r="D75" s="12"/>
      <c r="E75" s="12"/>
      <c r="F75" s="12"/>
      <c r="G75" s="20"/>
      <c r="H75" s="31"/>
      <c r="I75" s="31"/>
      <c r="J75" s="51"/>
      <c r="K75" s="51"/>
      <c r="L75" s="20"/>
    </row>
    <row r="76" spans="1:12" ht="409.6" hidden="1" customHeight="1" x14ac:dyDescent="0.25">
      <c r="A76" s="44" t="s">
        <v>14</v>
      </c>
      <c r="B76" s="44" t="s">
        <v>190</v>
      </c>
      <c r="C76" s="26">
        <f>SUBTOTAL(9,C77:C88)</f>
        <v>0</v>
      </c>
      <c r="D76" s="26">
        <f>SUBTOTAL(9,D77:D88)</f>
        <v>60565</v>
      </c>
      <c r="E76" s="26">
        <f>SUBTOTAL(9,E77:E88)</f>
        <v>0</v>
      </c>
      <c r="F76" s="26">
        <f>G76-D76</f>
        <v>-60565</v>
      </c>
      <c r="G76" s="26">
        <f>SUBTOTAL(9,G77:G88)</f>
        <v>0</v>
      </c>
      <c r="H76" s="34" t="str">
        <f>IF(C76&lt;&gt;0,E76/C76,"-")</f>
        <v>-</v>
      </c>
      <c r="I76" s="34">
        <f>IF(D76&lt;&gt;0,E76/D76,"-")</f>
        <v>0</v>
      </c>
      <c r="J76" s="55">
        <f>SUBTOTAL(9,J77:J88)</f>
        <v>0</v>
      </c>
      <c r="K76" s="55">
        <f>SUBTOTAL(9,K77:K88)</f>
        <v>0</v>
      </c>
      <c r="L76" s="26">
        <f>SUBTOTAL(9,L77:L88)</f>
        <v>0</v>
      </c>
    </row>
    <row r="77" spans="1:12" ht="30" hidden="1" customHeight="1" x14ac:dyDescent="0.25">
      <c r="A77" s="1"/>
      <c r="B77" s="1"/>
      <c r="C77" s="6"/>
      <c r="D77" s="13"/>
      <c r="E77" s="13"/>
      <c r="F77" s="13"/>
      <c r="G77" s="20"/>
      <c r="H77" s="31"/>
      <c r="I77" s="31"/>
      <c r="J77" s="51"/>
      <c r="K77" s="51"/>
      <c r="L77" s="20"/>
    </row>
    <row r="78" spans="1:12" ht="409.6" hidden="1" customHeight="1" x14ac:dyDescent="0.25">
      <c r="A78" s="45" t="s">
        <v>14</v>
      </c>
      <c r="B78" s="45" t="s">
        <v>190</v>
      </c>
      <c r="C78" s="27">
        <f>SUBTOTAL(9,C79:C87)</f>
        <v>0</v>
      </c>
      <c r="D78" s="27">
        <f>SUBTOTAL(9,D79:D87)</f>
        <v>60565</v>
      </c>
      <c r="E78" s="27">
        <f>SUBTOTAL(9,E79:E87)</f>
        <v>0</v>
      </c>
      <c r="F78" s="27">
        <f>G78-D78</f>
        <v>-60565</v>
      </c>
      <c r="G78" s="27">
        <f>SUBTOTAL(9,G79:G87)</f>
        <v>0</v>
      </c>
      <c r="H78" s="35" t="str">
        <f>IF(C78&lt;&gt;0,E78/C78,"-")</f>
        <v>-</v>
      </c>
      <c r="I78" s="35">
        <f>IF(D78&lt;&gt;0,E78/D78,"-")</f>
        <v>0</v>
      </c>
      <c r="J78" s="56">
        <f>SUBTOTAL(9,J79:J87)</f>
        <v>0</v>
      </c>
      <c r="K78" s="56">
        <f>SUBTOTAL(9,K79:K87)</f>
        <v>0</v>
      </c>
      <c r="L78" s="27">
        <f>SUBTOTAL(9,L79:L87)</f>
        <v>0</v>
      </c>
    </row>
    <row r="79" spans="1:12" ht="30" hidden="1" customHeight="1" x14ac:dyDescent="0.25">
      <c r="A79" s="1"/>
      <c r="B79" s="1"/>
      <c r="C79" s="6"/>
      <c r="D79" s="14"/>
      <c r="E79" s="14"/>
      <c r="F79" s="14"/>
      <c r="G79" s="20"/>
      <c r="H79" s="31"/>
      <c r="I79" s="31"/>
      <c r="J79" s="51"/>
      <c r="K79" s="51"/>
      <c r="L79" s="20"/>
    </row>
    <row r="80" spans="1:12" ht="409.6" hidden="1" customHeight="1" x14ac:dyDescent="0.25">
      <c r="A80" s="46" t="s">
        <v>14</v>
      </c>
      <c r="B80" s="46" t="s">
        <v>190</v>
      </c>
      <c r="C80" s="25">
        <f>SUBTOTAL(9,C81:C86)</f>
        <v>0</v>
      </c>
      <c r="D80" s="25">
        <f>SUBTOTAL(9,D81:D86)</f>
        <v>60565</v>
      </c>
      <c r="E80" s="25">
        <f>SUBTOTAL(9,E81:E86)</f>
        <v>0</v>
      </c>
      <c r="F80" s="25">
        <f>G80-D80</f>
        <v>-60565</v>
      </c>
      <c r="G80" s="25">
        <f>SUBTOTAL(9,G81:G86)</f>
        <v>0</v>
      </c>
      <c r="H80" s="36" t="str">
        <f>IF(C80&lt;&gt;0,E80/C80,"-")</f>
        <v>-</v>
      </c>
      <c r="I80" s="36">
        <f>IF(D80&lt;&gt;0,E80/D80,"-")</f>
        <v>0</v>
      </c>
      <c r="J80" s="57">
        <f>SUBTOTAL(9,J81:J86)</f>
        <v>0</v>
      </c>
      <c r="K80" s="57">
        <f>SUBTOTAL(9,K81:K86)</f>
        <v>0</v>
      </c>
      <c r="L80" s="25">
        <f>SUBTOTAL(9,L81:L86)</f>
        <v>0</v>
      </c>
    </row>
    <row r="81" spans="1:12" ht="22.5" hidden="1" customHeight="1" x14ac:dyDescent="0.25">
      <c r="A81" s="1"/>
      <c r="B81" s="1"/>
      <c r="C81" s="6"/>
      <c r="D81" s="14"/>
      <c r="E81" s="14"/>
      <c r="F81" s="14"/>
      <c r="G81" s="14"/>
      <c r="H81" s="37"/>
      <c r="I81" s="37"/>
      <c r="J81" s="58"/>
      <c r="K81" s="58"/>
      <c r="L81" s="14"/>
    </row>
    <row r="82" spans="1:12" ht="409.6" hidden="1" customHeight="1" x14ac:dyDescent="0.25">
      <c r="A82" s="47" t="s">
        <v>14</v>
      </c>
      <c r="B82" s="47" t="s">
        <v>190</v>
      </c>
      <c r="C82" s="14">
        <f>SUBTOTAL(9,C83:C85)</f>
        <v>0</v>
      </c>
      <c r="D82" s="14">
        <f>SUBTOTAL(9,D83:D85)</f>
        <v>60565</v>
      </c>
      <c r="E82" s="14">
        <f>SUBTOTAL(9,E83:E85)</f>
        <v>0</v>
      </c>
      <c r="F82" s="14">
        <f>G82-D82</f>
        <v>-60565</v>
      </c>
      <c r="G82" s="14">
        <f>SUBTOTAL(9,G83:G85)</f>
        <v>0</v>
      </c>
      <c r="H82" s="37" t="str">
        <f>IF(C82&lt;&gt;0,E82/C82,"-")</f>
        <v>-</v>
      </c>
      <c r="I82" s="37">
        <f>IF(D82&lt;&gt;0,E82/D82,"-")</f>
        <v>0</v>
      </c>
      <c r="J82" s="58">
        <f>SUBTOTAL(9,J83:J85)</f>
        <v>0</v>
      </c>
      <c r="K82" s="58">
        <f>SUBTOTAL(9,K83:K85)</f>
        <v>0</v>
      </c>
      <c r="L82" s="14">
        <f>SUBTOTAL(9,L83:L85)</f>
        <v>0</v>
      </c>
    </row>
    <row r="83" spans="1:12" ht="30" hidden="1" customHeight="1" x14ac:dyDescent="0.25">
      <c r="A83" s="1"/>
      <c r="B83" s="1"/>
      <c r="C83" s="6"/>
      <c r="D83" s="21"/>
      <c r="E83" s="21"/>
      <c r="F83" s="21"/>
      <c r="G83" s="20"/>
      <c r="H83" s="31"/>
      <c r="I83" s="31"/>
      <c r="J83" s="51"/>
      <c r="K83" s="51"/>
      <c r="L83" s="20"/>
    </row>
    <row r="84" spans="1:12" ht="15" customHeight="1" x14ac:dyDescent="0.25">
      <c r="A84" s="48" t="s">
        <v>14</v>
      </c>
      <c r="B84" s="48" t="s">
        <v>190</v>
      </c>
      <c r="C84" s="3">
        <v>0</v>
      </c>
      <c r="D84" s="3">
        <v>60565</v>
      </c>
      <c r="E84" s="3">
        <v>0</v>
      </c>
      <c r="F84" s="3">
        <f>G84-D84</f>
        <v>-60565</v>
      </c>
      <c r="G84" s="3"/>
      <c r="H84" s="29" t="str">
        <f>IF(C84&lt;&gt;0,0/C84,"-")</f>
        <v>-</v>
      </c>
      <c r="I84" s="29">
        <f>IF(D84&lt;&gt;0,E84/D84,"-")</f>
        <v>0</v>
      </c>
      <c r="J84" s="59">
        <v>0</v>
      </c>
      <c r="K84" s="59">
        <v>0</v>
      </c>
      <c r="L84" s="49">
        <v>0</v>
      </c>
    </row>
    <row r="85" spans="1:12" hidden="1" x14ac:dyDescent="0.25">
      <c r="A85" s="1"/>
      <c r="B85" s="1"/>
      <c r="C85" s="6"/>
      <c r="D85" s="3"/>
      <c r="E85" s="3"/>
      <c r="F85" s="3"/>
      <c r="G85" s="3"/>
      <c r="H85" s="29"/>
      <c r="I85" s="29"/>
      <c r="J85" s="59"/>
      <c r="K85" s="59"/>
      <c r="L85" s="3"/>
    </row>
    <row r="86" spans="1:12" hidden="1" x14ac:dyDescent="0.25">
      <c r="A86" s="1"/>
      <c r="B86" s="1"/>
      <c r="C86" s="6"/>
      <c r="D86" s="6"/>
      <c r="E86" s="6"/>
      <c r="F86" s="6"/>
      <c r="G86" s="20"/>
      <c r="H86" s="31"/>
      <c r="I86" s="31"/>
      <c r="J86" s="51"/>
      <c r="K86" s="51"/>
      <c r="L86" s="20"/>
    </row>
    <row r="87" spans="1:12" ht="20.100000000000001" hidden="1" customHeight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20.100000000000001" hidden="1" customHeight="1" x14ac:dyDescent="0.25">
      <c r="A89" s="1"/>
      <c r="B89" s="1"/>
      <c r="C89" s="6"/>
      <c r="D89" s="6"/>
      <c r="E89" s="6"/>
      <c r="F89" s="6"/>
      <c r="G89" s="20"/>
      <c r="H89" s="31"/>
      <c r="I89" s="31"/>
      <c r="J89" s="51"/>
      <c r="K89" s="51"/>
      <c r="L89" s="20"/>
    </row>
    <row r="90" spans="1:12" ht="20.100000000000001" hidden="1" customHeight="1" x14ac:dyDescent="0.25">
      <c r="A90" s="1"/>
      <c r="B90" s="1"/>
      <c r="C90" s="6"/>
      <c r="D90" s="6"/>
      <c r="E90" s="6"/>
      <c r="F90" s="6"/>
      <c r="G90" s="20"/>
      <c r="H90" s="31"/>
      <c r="I90" s="31"/>
      <c r="J90" s="51"/>
      <c r="K90" s="51"/>
      <c r="L90" s="20"/>
    </row>
    <row r="91" spans="1:12" ht="20.100000000000001" hidden="1" customHeight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s="16" customFormat="1" ht="18" customHeight="1" x14ac:dyDescent="0.25">
      <c r="A92" s="41" t="s">
        <v>268</v>
      </c>
      <c r="B92" s="41" t="s">
        <v>269</v>
      </c>
      <c r="C92" s="18">
        <f>SUBTOTAL(9,C93:C132)</f>
        <v>0</v>
      </c>
      <c r="D92" s="18">
        <f>SUBTOTAL(9,D93:D132)</f>
        <v>0</v>
      </c>
      <c r="E92" s="18">
        <f>SUBTOTAL(9,E93:E132)</f>
        <v>2003.4</v>
      </c>
      <c r="F92" s="18">
        <f>G92-D92</f>
        <v>0</v>
      </c>
      <c r="G92" s="18">
        <f>SUBTOTAL(9,G93:G132)</f>
        <v>0</v>
      </c>
      <c r="H92" s="28" t="str">
        <f>IF(C92&lt;&gt;0,E92/C92,"-")</f>
        <v>-</v>
      </c>
      <c r="I92" s="28" t="str">
        <f>IF(D92&lt;&gt;0,E92/D92,"-")</f>
        <v>-</v>
      </c>
      <c r="J92" s="52">
        <f>SUBTOTAL(9,J93:J132)</f>
        <v>0</v>
      </c>
      <c r="K92" s="52">
        <f>SUBTOTAL(9,K93:K132)</f>
        <v>0</v>
      </c>
      <c r="L92" s="18">
        <f>SUBTOTAL(9,L93:L132)</f>
        <v>0</v>
      </c>
    </row>
    <row r="93" spans="1:12" ht="30" hidden="1" customHeight="1" x14ac:dyDescent="0.25">
      <c r="A93" s="1"/>
      <c r="B93" s="5"/>
      <c r="C93" s="10"/>
      <c r="D93" s="10"/>
      <c r="E93" s="10"/>
      <c r="F93" s="10"/>
      <c r="G93" s="20"/>
      <c r="H93" s="31"/>
      <c r="I93" s="31"/>
      <c r="J93" s="51"/>
      <c r="K93" s="51"/>
      <c r="L93" s="20"/>
    </row>
    <row r="94" spans="1:12" s="16" customFormat="1" ht="409.6" hidden="1" customHeight="1" x14ac:dyDescent="0.25">
      <c r="A94" s="42" t="s">
        <v>2</v>
      </c>
      <c r="B94" s="42" t="s">
        <v>150</v>
      </c>
      <c r="C94" s="23">
        <f>SUBTOTAL(9,C95:C112)</f>
        <v>0</v>
      </c>
      <c r="D94" s="23">
        <f>SUBTOTAL(9,D95:D112)</f>
        <v>0</v>
      </c>
      <c r="E94" s="23">
        <f>SUBTOTAL(9,E95:E112)</f>
        <v>2003.4</v>
      </c>
      <c r="F94" s="23">
        <f>G94-D94</f>
        <v>0</v>
      </c>
      <c r="G94" s="23">
        <f>SUBTOTAL(9,G95:G112)</f>
        <v>0</v>
      </c>
      <c r="H94" s="32" t="str">
        <f>IF(C94&lt;&gt;0,E94/C94,"-")</f>
        <v>-</v>
      </c>
      <c r="I94" s="32" t="str">
        <f>IF(D94&lt;&gt;0,E94/D94,"-")</f>
        <v>-</v>
      </c>
      <c r="J94" s="53">
        <f>SUBTOTAL(9,J95:J112)</f>
        <v>0</v>
      </c>
      <c r="K94" s="53">
        <f>SUBTOTAL(9,K95:K112)</f>
        <v>0</v>
      </c>
      <c r="L94" s="23">
        <f>SUBTOTAL(9,L95:L112)</f>
        <v>0</v>
      </c>
    </row>
    <row r="95" spans="1:12" ht="30" hidden="1" customHeight="1" x14ac:dyDescent="0.25">
      <c r="A95" s="1"/>
      <c r="B95" s="1"/>
      <c r="C95" s="6"/>
      <c r="D95" s="11"/>
      <c r="E95" s="11"/>
      <c r="F95" s="11"/>
      <c r="G95" s="20"/>
      <c r="H95" s="31"/>
      <c r="I95" s="31"/>
      <c r="J95" s="51"/>
      <c r="K95" s="51"/>
      <c r="L95" s="20"/>
    </row>
    <row r="96" spans="1:12" ht="409.6" hidden="1" customHeight="1" x14ac:dyDescent="0.25">
      <c r="A96" s="43" t="s">
        <v>2</v>
      </c>
      <c r="B96" s="43" t="s">
        <v>150</v>
      </c>
      <c r="C96" s="24">
        <f>SUBTOTAL(9,C97:C111)</f>
        <v>0</v>
      </c>
      <c r="D96" s="24">
        <f>SUBTOTAL(9,D97:D111)</f>
        <v>0</v>
      </c>
      <c r="E96" s="24">
        <f>SUBTOTAL(9,E97:E111)</f>
        <v>2003.4</v>
      </c>
      <c r="F96" s="24">
        <f>G96-D96</f>
        <v>0</v>
      </c>
      <c r="G96" s="24">
        <f>SUBTOTAL(9,G97:G111)</f>
        <v>0</v>
      </c>
      <c r="H96" s="33" t="str">
        <f>IF(C96&lt;&gt;0,E96/C96,"-")</f>
        <v>-</v>
      </c>
      <c r="I96" s="33" t="str">
        <f>IF(D96&lt;&gt;0,E96/D96,"-")</f>
        <v>-</v>
      </c>
      <c r="J96" s="54">
        <f>SUBTOTAL(9,J97:J111)</f>
        <v>0</v>
      </c>
      <c r="K96" s="54">
        <f>SUBTOTAL(9,K97:K111)</f>
        <v>0</v>
      </c>
      <c r="L96" s="24">
        <f>SUBTOTAL(9,L97:L111)</f>
        <v>0</v>
      </c>
    </row>
    <row r="97" spans="1:12" ht="30" hidden="1" customHeight="1" x14ac:dyDescent="0.25">
      <c r="A97" s="1"/>
      <c r="B97" s="1"/>
      <c r="C97" s="6"/>
      <c r="D97" s="12"/>
      <c r="E97" s="12"/>
      <c r="F97" s="12"/>
      <c r="G97" s="20"/>
      <c r="H97" s="31"/>
      <c r="I97" s="31"/>
      <c r="J97" s="51"/>
      <c r="K97" s="51"/>
      <c r="L97" s="20"/>
    </row>
    <row r="98" spans="1:12" ht="409.6" hidden="1" customHeight="1" x14ac:dyDescent="0.25">
      <c r="A98" s="44" t="s">
        <v>2</v>
      </c>
      <c r="B98" s="44" t="s">
        <v>150</v>
      </c>
      <c r="C98" s="26">
        <f>SUBTOTAL(9,C99:C110)</f>
        <v>0</v>
      </c>
      <c r="D98" s="26">
        <f>SUBTOTAL(9,D99:D110)</f>
        <v>0</v>
      </c>
      <c r="E98" s="26">
        <f>SUBTOTAL(9,E99:E110)</f>
        <v>2003.4</v>
      </c>
      <c r="F98" s="26">
        <f>G98-D98</f>
        <v>0</v>
      </c>
      <c r="G98" s="26">
        <f>SUBTOTAL(9,G99:G110)</f>
        <v>0</v>
      </c>
      <c r="H98" s="34" t="str">
        <f>IF(C98&lt;&gt;0,E98/C98,"-")</f>
        <v>-</v>
      </c>
      <c r="I98" s="34" t="str">
        <f>IF(D98&lt;&gt;0,E98/D98,"-")</f>
        <v>-</v>
      </c>
      <c r="J98" s="55">
        <f>SUBTOTAL(9,J99:J110)</f>
        <v>0</v>
      </c>
      <c r="K98" s="55">
        <f>SUBTOTAL(9,K99:K110)</f>
        <v>0</v>
      </c>
      <c r="L98" s="26">
        <f>SUBTOTAL(9,L99:L110)</f>
        <v>0</v>
      </c>
    </row>
    <row r="99" spans="1:12" ht="30" hidden="1" customHeight="1" x14ac:dyDescent="0.25">
      <c r="A99" s="1"/>
      <c r="B99" s="1"/>
      <c r="C99" s="6"/>
      <c r="D99" s="13"/>
      <c r="E99" s="13"/>
      <c r="F99" s="13"/>
      <c r="G99" s="20"/>
      <c r="H99" s="31"/>
      <c r="I99" s="31"/>
      <c r="J99" s="51"/>
      <c r="K99" s="51"/>
      <c r="L99" s="20"/>
    </row>
    <row r="100" spans="1:12" ht="409.6" hidden="1" customHeight="1" x14ac:dyDescent="0.25">
      <c r="A100" s="45" t="s">
        <v>2</v>
      </c>
      <c r="B100" s="45" t="s">
        <v>150</v>
      </c>
      <c r="C100" s="27">
        <f>SUBTOTAL(9,C101:C109)</f>
        <v>0</v>
      </c>
      <c r="D100" s="27">
        <f>SUBTOTAL(9,D101:D109)</f>
        <v>0</v>
      </c>
      <c r="E100" s="27">
        <f>SUBTOTAL(9,E101:E109)</f>
        <v>2003.4</v>
      </c>
      <c r="F100" s="27">
        <f>G100-D100</f>
        <v>0</v>
      </c>
      <c r="G100" s="27">
        <f>SUBTOTAL(9,G101:G109)</f>
        <v>0</v>
      </c>
      <c r="H100" s="35" t="str">
        <f>IF(C100&lt;&gt;0,E100/C100,"-")</f>
        <v>-</v>
      </c>
      <c r="I100" s="35" t="str">
        <f>IF(D100&lt;&gt;0,E100/D100,"-")</f>
        <v>-</v>
      </c>
      <c r="J100" s="56">
        <f>SUBTOTAL(9,J101:J109)</f>
        <v>0</v>
      </c>
      <c r="K100" s="56">
        <f>SUBTOTAL(9,K101:K109)</f>
        <v>0</v>
      </c>
      <c r="L100" s="27">
        <f>SUBTOTAL(9,L101:L109)</f>
        <v>0</v>
      </c>
    </row>
    <row r="101" spans="1:12" ht="30" hidden="1" customHeight="1" x14ac:dyDescent="0.25">
      <c r="A101" s="1"/>
      <c r="B101" s="1"/>
      <c r="C101" s="6"/>
      <c r="D101" s="14"/>
      <c r="E101" s="14"/>
      <c r="F101" s="14"/>
      <c r="G101" s="20"/>
      <c r="H101" s="31"/>
      <c r="I101" s="31"/>
      <c r="J101" s="51"/>
      <c r="K101" s="51"/>
      <c r="L101" s="20"/>
    </row>
    <row r="102" spans="1:12" ht="409.6" hidden="1" customHeight="1" x14ac:dyDescent="0.25">
      <c r="A102" s="46" t="s">
        <v>2</v>
      </c>
      <c r="B102" s="46" t="s">
        <v>150</v>
      </c>
      <c r="C102" s="25">
        <f>SUBTOTAL(9,C103:C108)</f>
        <v>0</v>
      </c>
      <c r="D102" s="25">
        <f>SUBTOTAL(9,D103:D108)</f>
        <v>0</v>
      </c>
      <c r="E102" s="25">
        <f>SUBTOTAL(9,E103:E108)</f>
        <v>2003.4</v>
      </c>
      <c r="F102" s="25">
        <f>G102-D102</f>
        <v>0</v>
      </c>
      <c r="G102" s="25">
        <f>SUBTOTAL(9,G103:G108)</f>
        <v>0</v>
      </c>
      <c r="H102" s="36" t="str">
        <f>IF(C102&lt;&gt;0,E102/C102,"-")</f>
        <v>-</v>
      </c>
      <c r="I102" s="36" t="str">
        <f>IF(D102&lt;&gt;0,E102/D102,"-")</f>
        <v>-</v>
      </c>
      <c r="J102" s="57">
        <f>SUBTOTAL(9,J103:J108)</f>
        <v>0</v>
      </c>
      <c r="K102" s="57">
        <f>SUBTOTAL(9,K103:K108)</f>
        <v>0</v>
      </c>
      <c r="L102" s="25">
        <f>SUBTOTAL(9,L103:L108)</f>
        <v>0</v>
      </c>
    </row>
    <row r="103" spans="1:12" ht="22.5" hidden="1" customHeight="1" x14ac:dyDescent="0.25">
      <c r="A103" s="1"/>
      <c r="B103" s="1"/>
      <c r="C103" s="6"/>
      <c r="D103" s="14"/>
      <c r="E103" s="14"/>
      <c r="F103" s="14"/>
      <c r="G103" s="14"/>
      <c r="H103" s="37"/>
      <c r="I103" s="37"/>
      <c r="J103" s="58"/>
      <c r="K103" s="58"/>
      <c r="L103" s="14"/>
    </row>
    <row r="104" spans="1:12" ht="409.6" hidden="1" customHeight="1" x14ac:dyDescent="0.25">
      <c r="A104" s="47" t="s">
        <v>2</v>
      </c>
      <c r="B104" s="47" t="s">
        <v>150</v>
      </c>
      <c r="C104" s="14">
        <f>SUBTOTAL(9,C105:C107)</f>
        <v>0</v>
      </c>
      <c r="D104" s="14">
        <f>SUBTOTAL(9,D105:D107)</f>
        <v>0</v>
      </c>
      <c r="E104" s="14">
        <f>SUBTOTAL(9,E105:E107)</f>
        <v>2003.4</v>
      </c>
      <c r="F104" s="14">
        <f>G104-D104</f>
        <v>0</v>
      </c>
      <c r="G104" s="14">
        <f>SUBTOTAL(9,G105:G107)</f>
        <v>0</v>
      </c>
      <c r="H104" s="37" t="str">
        <f>IF(C104&lt;&gt;0,E104/C104,"-")</f>
        <v>-</v>
      </c>
      <c r="I104" s="37" t="str">
        <f>IF(D104&lt;&gt;0,E104/D104,"-")</f>
        <v>-</v>
      </c>
      <c r="J104" s="58">
        <f>SUBTOTAL(9,J105:J107)</f>
        <v>0</v>
      </c>
      <c r="K104" s="58">
        <f>SUBTOTAL(9,K105:K107)</f>
        <v>0</v>
      </c>
      <c r="L104" s="14">
        <f>SUBTOTAL(9,L105:L107)</f>
        <v>0</v>
      </c>
    </row>
    <row r="105" spans="1:12" ht="30" hidden="1" customHeight="1" x14ac:dyDescent="0.25">
      <c r="A105" s="1"/>
      <c r="B105" s="1"/>
      <c r="C105" s="6"/>
      <c r="D105" s="21"/>
      <c r="E105" s="21"/>
      <c r="F105" s="21"/>
      <c r="G105" s="20"/>
      <c r="H105" s="31"/>
      <c r="I105" s="31"/>
      <c r="J105" s="51"/>
      <c r="K105" s="51"/>
      <c r="L105" s="20"/>
    </row>
    <row r="106" spans="1:12" ht="15" customHeight="1" x14ac:dyDescent="0.25">
      <c r="A106" s="48" t="s">
        <v>2</v>
      </c>
      <c r="B106" s="48" t="s">
        <v>150</v>
      </c>
      <c r="C106" s="3">
        <v>0</v>
      </c>
      <c r="D106" s="3">
        <v>0</v>
      </c>
      <c r="E106" s="3">
        <v>2003.4</v>
      </c>
      <c r="F106" s="3">
        <f>G106-D106</f>
        <v>0</v>
      </c>
      <c r="G106" s="3"/>
      <c r="H106" s="29" t="str">
        <f>IF(C106&lt;&gt;0,0/C106,"-")</f>
        <v>-</v>
      </c>
      <c r="I106" s="29" t="str">
        <f>IF(D106&lt;&gt;0,E106/D106,"-")</f>
        <v>-</v>
      </c>
      <c r="J106" s="59">
        <v>0</v>
      </c>
      <c r="K106" s="59">
        <v>0</v>
      </c>
      <c r="L106" s="49">
        <v>0</v>
      </c>
    </row>
    <row r="107" spans="1:12" hidden="1" x14ac:dyDescent="0.25">
      <c r="A107" s="1"/>
      <c r="B107" s="1"/>
      <c r="C107" s="6"/>
      <c r="D107" s="3"/>
      <c r="E107" s="3"/>
      <c r="F107" s="3"/>
      <c r="G107" s="3"/>
      <c r="H107" s="29"/>
      <c r="I107" s="29"/>
      <c r="J107" s="59"/>
      <c r="K107" s="59"/>
      <c r="L107" s="3"/>
    </row>
    <row r="108" spans="1:12" hidden="1" x14ac:dyDescent="0.25">
      <c r="A108" s="1"/>
      <c r="B108" s="1"/>
      <c r="C108" s="6"/>
      <c r="D108" s="6"/>
      <c r="E108" s="6"/>
      <c r="F108" s="6"/>
      <c r="G108" s="20"/>
      <c r="H108" s="31"/>
      <c r="I108" s="31"/>
      <c r="J108" s="51"/>
      <c r="K108" s="51"/>
      <c r="L108" s="20"/>
    </row>
    <row r="109" spans="1:12" ht="20.100000000000001" hidden="1" customHeight="1" x14ac:dyDescent="0.25">
      <c r="A109" s="1"/>
      <c r="B109" s="1"/>
      <c r="C109" s="6"/>
      <c r="D109" s="6"/>
      <c r="E109" s="6"/>
      <c r="F109" s="6"/>
      <c r="G109" s="20"/>
      <c r="H109" s="31"/>
      <c r="I109" s="31"/>
      <c r="J109" s="51"/>
      <c r="K109" s="51"/>
      <c r="L109" s="20"/>
    </row>
    <row r="110" spans="1:12" ht="20.100000000000001" hidden="1" customHeight="1" x14ac:dyDescent="0.25">
      <c r="A110" s="1"/>
      <c r="B110" s="1"/>
      <c r="C110" s="6"/>
      <c r="D110" s="6"/>
      <c r="E110" s="6"/>
      <c r="F110" s="6"/>
      <c r="G110" s="20"/>
      <c r="H110" s="31"/>
      <c r="I110" s="31"/>
      <c r="J110" s="51"/>
      <c r="K110" s="51"/>
      <c r="L110" s="20"/>
    </row>
    <row r="111" spans="1:12" ht="20.100000000000001" hidden="1" customHeight="1" x14ac:dyDescent="0.25">
      <c r="A111" s="1"/>
      <c r="B111" s="1"/>
      <c r="C111" s="6"/>
      <c r="D111" s="6"/>
      <c r="E111" s="6"/>
      <c r="F111" s="6"/>
      <c r="G111" s="20"/>
      <c r="H111" s="31"/>
      <c r="I111" s="31"/>
      <c r="J111" s="51"/>
      <c r="K111" s="51"/>
      <c r="L111" s="20"/>
    </row>
    <row r="112" spans="1:12" ht="20.100000000000001" hidden="1" customHeight="1" x14ac:dyDescent="0.25">
      <c r="A112" s="1"/>
      <c r="B112" s="1"/>
      <c r="C112" s="6"/>
      <c r="D112" s="6"/>
      <c r="E112" s="6"/>
      <c r="F112" s="6"/>
      <c r="G112" s="20"/>
      <c r="H112" s="31"/>
      <c r="I112" s="31"/>
      <c r="J112" s="51"/>
      <c r="K112" s="51"/>
      <c r="L112" s="20"/>
    </row>
    <row r="113" spans="1:12" s="16" customFormat="1" ht="409.6" hidden="1" customHeight="1" x14ac:dyDescent="0.25">
      <c r="A113" s="42" t="s">
        <v>3</v>
      </c>
      <c r="B113" s="42" t="s">
        <v>118</v>
      </c>
      <c r="C113" s="23">
        <f>SUBTOTAL(9,C114:C131)</f>
        <v>0</v>
      </c>
      <c r="D113" s="23">
        <f>SUBTOTAL(9,D114:D131)</f>
        <v>0</v>
      </c>
      <c r="E113" s="23">
        <f>SUBTOTAL(9,E114:E131)</f>
        <v>0</v>
      </c>
      <c r="F113" s="23">
        <f>G113-D113</f>
        <v>0</v>
      </c>
      <c r="G113" s="23">
        <f>SUBTOTAL(9,G114:G131)</f>
        <v>0</v>
      </c>
      <c r="H113" s="32" t="str">
        <f>IF(C113&lt;&gt;0,E113/C113,"-")</f>
        <v>-</v>
      </c>
      <c r="I113" s="32" t="str">
        <f>IF(D113&lt;&gt;0,E113/D113,"-")</f>
        <v>-</v>
      </c>
      <c r="J113" s="53">
        <f>SUBTOTAL(9,J114:J131)</f>
        <v>0</v>
      </c>
      <c r="K113" s="53">
        <f>SUBTOTAL(9,K114:K131)</f>
        <v>0</v>
      </c>
      <c r="L113" s="23">
        <f>SUBTOTAL(9,L114:L131)</f>
        <v>0</v>
      </c>
    </row>
    <row r="114" spans="1:12" ht="30" hidden="1" customHeight="1" x14ac:dyDescent="0.25">
      <c r="A114" s="1"/>
      <c r="B114" s="1"/>
      <c r="C114" s="6"/>
      <c r="D114" s="11"/>
      <c r="E114" s="11"/>
      <c r="F114" s="11"/>
      <c r="G114" s="20"/>
      <c r="H114" s="31"/>
      <c r="I114" s="31"/>
      <c r="J114" s="51"/>
      <c r="K114" s="51"/>
      <c r="L114" s="20"/>
    </row>
    <row r="115" spans="1:12" ht="409.6" hidden="1" customHeight="1" x14ac:dyDescent="0.25">
      <c r="A115" s="43" t="s">
        <v>3</v>
      </c>
      <c r="B115" s="43" t="s">
        <v>118</v>
      </c>
      <c r="C115" s="24">
        <f>SUBTOTAL(9,C116:C130)</f>
        <v>0</v>
      </c>
      <c r="D115" s="24">
        <f>SUBTOTAL(9,D116:D130)</f>
        <v>0</v>
      </c>
      <c r="E115" s="24">
        <f>SUBTOTAL(9,E116:E130)</f>
        <v>0</v>
      </c>
      <c r="F115" s="24">
        <f>G115-D115</f>
        <v>0</v>
      </c>
      <c r="G115" s="24">
        <f>SUBTOTAL(9,G116:G130)</f>
        <v>0</v>
      </c>
      <c r="H115" s="33" t="str">
        <f>IF(C115&lt;&gt;0,E115/C115,"-")</f>
        <v>-</v>
      </c>
      <c r="I115" s="33" t="str">
        <f>IF(D115&lt;&gt;0,E115/D115,"-")</f>
        <v>-</v>
      </c>
      <c r="J115" s="54">
        <f>SUBTOTAL(9,J116:J130)</f>
        <v>0</v>
      </c>
      <c r="K115" s="54">
        <f>SUBTOTAL(9,K116:K130)</f>
        <v>0</v>
      </c>
      <c r="L115" s="24">
        <f>SUBTOTAL(9,L116:L130)</f>
        <v>0</v>
      </c>
    </row>
    <row r="116" spans="1:12" ht="30" hidden="1" customHeight="1" x14ac:dyDescent="0.25">
      <c r="A116" s="1"/>
      <c r="B116" s="1"/>
      <c r="C116" s="6"/>
      <c r="D116" s="12"/>
      <c r="E116" s="12"/>
      <c r="F116" s="12"/>
      <c r="G116" s="20"/>
      <c r="H116" s="31"/>
      <c r="I116" s="31"/>
      <c r="J116" s="51"/>
      <c r="K116" s="51"/>
      <c r="L116" s="20"/>
    </row>
    <row r="117" spans="1:12" ht="409.6" hidden="1" customHeight="1" x14ac:dyDescent="0.25">
      <c r="A117" s="44" t="s">
        <v>3</v>
      </c>
      <c r="B117" s="44" t="s">
        <v>118</v>
      </c>
      <c r="C117" s="26">
        <f>SUBTOTAL(9,C118:C129)</f>
        <v>0</v>
      </c>
      <c r="D117" s="26">
        <f>SUBTOTAL(9,D118:D129)</f>
        <v>0</v>
      </c>
      <c r="E117" s="26">
        <f>SUBTOTAL(9,E118:E129)</f>
        <v>0</v>
      </c>
      <c r="F117" s="26">
        <f>G117-D117</f>
        <v>0</v>
      </c>
      <c r="G117" s="26">
        <f>SUBTOTAL(9,G118:G129)</f>
        <v>0</v>
      </c>
      <c r="H117" s="34" t="str">
        <f>IF(C117&lt;&gt;0,E117/C117,"-")</f>
        <v>-</v>
      </c>
      <c r="I117" s="34" t="str">
        <f>IF(D117&lt;&gt;0,E117/D117,"-")</f>
        <v>-</v>
      </c>
      <c r="J117" s="55">
        <f>SUBTOTAL(9,J118:J129)</f>
        <v>0</v>
      </c>
      <c r="K117" s="55">
        <f>SUBTOTAL(9,K118:K129)</f>
        <v>0</v>
      </c>
      <c r="L117" s="26">
        <f>SUBTOTAL(9,L118:L129)</f>
        <v>0</v>
      </c>
    </row>
    <row r="118" spans="1:12" ht="30" hidden="1" customHeight="1" x14ac:dyDescent="0.25">
      <c r="A118" s="1"/>
      <c r="B118" s="1"/>
      <c r="C118" s="6"/>
      <c r="D118" s="13"/>
      <c r="E118" s="13"/>
      <c r="F118" s="13"/>
      <c r="G118" s="20"/>
      <c r="H118" s="31"/>
      <c r="I118" s="31"/>
      <c r="J118" s="51"/>
      <c r="K118" s="51"/>
      <c r="L118" s="20"/>
    </row>
    <row r="119" spans="1:12" ht="409.6" hidden="1" customHeight="1" x14ac:dyDescent="0.25">
      <c r="A119" s="45" t="s">
        <v>3</v>
      </c>
      <c r="B119" s="45" t="s">
        <v>118</v>
      </c>
      <c r="C119" s="27">
        <f>SUBTOTAL(9,C120:C128)</f>
        <v>0</v>
      </c>
      <c r="D119" s="27">
        <f>SUBTOTAL(9,D120:D128)</f>
        <v>0</v>
      </c>
      <c r="E119" s="27">
        <f>SUBTOTAL(9,E120:E128)</f>
        <v>0</v>
      </c>
      <c r="F119" s="27">
        <f>G119-D119</f>
        <v>0</v>
      </c>
      <c r="G119" s="27">
        <f>SUBTOTAL(9,G120:G128)</f>
        <v>0</v>
      </c>
      <c r="H119" s="35" t="str">
        <f>IF(C119&lt;&gt;0,E119/C119,"-")</f>
        <v>-</v>
      </c>
      <c r="I119" s="35" t="str">
        <f>IF(D119&lt;&gt;0,E119/D119,"-")</f>
        <v>-</v>
      </c>
      <c r="J119" s="56">
        <f>SUBTOTAL(9,J120:J128)</f>
        <v>0</v>
      </c>
      <c r="K119" s="56">
        <f>SUBTOTAL(9,K120:K128)</f>
        <v>0</v>
      </c>
      <c r="L119" s="27">
        <f>SUBTOTAL(9,L120:L128)</f>
        <v>0</v>
      </c>
    </row>
    <row r="120" spans="1:12" ht="30" hidden="1" customHeight="1" x14ac:dyDescent="0.25">
      <c r="A120" s="1"/>
      <c r="B120" s="1"/>
      <c r="C120" s="6"/>
      <c r="D120" s="14"/>
      <c r="E120" s="14"/>
      <c r="F120" s="14"/>
      <c r="G120" s="20"/>
      <c r="H120" s="31"/>
      <c r="I120" s="31"/>
      <c r="J120" s="51"/>
      <c r="K120" s="51"/>
      <c r="L120" s="20"/>
    </row>
    <row r="121" spans="1:12" ht="409.6" hidden="1" customHeight="1" x14ac:dyDescent="0.25">
      <c r="A121" s="46" t="s">
        <v>3</v>
      </c>
      <c r="B121" s="46" t="s">
        <v>118</v>
      </c>
      <c r="C121" s="25">
        <f>SUBTOTAL(9,C122:C127)</f>
        <v>0</v>
      </c>
      <c r="D121" s="25">
        <f>SUBTOTAL(9,D122:D127)</f>
        <v>0</v>
      </c>
      <c r="E121" s="25">
        <f>SUBTOTAL(9,E122:E127)</f>
        <v>0</v>
      </c>
      <c r="F121" s="25">
        <f>G121-D121</f>
        <v>0</v>
      </c>
      <c r="G121" s="25">
        <f>SUBTOTAL(9,G122:G127)</f>
        <v>0</v>
      </c>
      <c r="H121" s="36" t="str">
        <f>IF(C121&lt;&gt;0,E121/C121,"-")</f>
        <v>-</v>
      </c>
      <c r="I121" s="36" t="str">
        <f>IF(D121&lt;&gt;0,E121/D121,"-")</f>
        <v>-</v>
      </c>
      <c r="J121" s="57">
        <f>SUBTOTAL(9,J122:J127)</f>
        <v>0</v>
      </c>
      <c r="K121" s="57">
        <f>SUBTOTAL(9,K122:K127)</f>
        <v>0</v>
      </c>
      <c r="L121" s="25">
        <f>SUBTOTAL(9,L122:L127)</f>
        <v>0</v>
      </c>
    </row>
    <row r="122" spans="1:12" ht="22.5" hidden="1" customHeight="1" x14ac:dyDescent="0.25">
      <c r="A122" s="1"/>
      <c r="B122" s="1"/>
      <c r="C122" s="6"/>
      <c r="D122" s="14"/>
      <c r="E122" s="14"/>
      <c r="F122" s="14"/>
      <c r="G122" s="14"/>
      <c r="H122" s="37"/>
      <c r="I122" s="37"/>
      <c r="J122" s="58"/>
      <c r="K122" s="58"/>
      <c r="L122" s="14"/>
    </row>
    <row r="123" spans="1:12" ht="409.6" hidden="1" customHeight="1" x14ac:dyDescent="0.25">
      <c r="A123" s="47" t="s">
        <v>3</v>
      </c>
      <c r="B123" s="47" t="s">
        <v>118</v>
      </c>
      <c r="C123" s="14">
        <f>SUBTOTAL(9,C124:C126)</f>
        <v>0</v>
      </c>
      <c r="D123" s="14">
        <f>SUBTOTAL(9,D124:D126)</f>
        <v>0</v>
      </c>
      <c r="E123" s="14">
        <f>SUBTOTAL(9,E124:E126)</f>
        <v>0</v>
      </c>
      <c r="F123" s="14">
        <f>G123-D123</f>
        <v>0</v>
      </c>
      <c r="G123" s="14">
        <f>SUBTOTAL(9,G124:G126)</f>
        <v>0</v>
      </c>
      <c r="H123" s="37" t="str">
        <f>IF(C123&lt;&gt;0,E123/C123,"-")</f>
        <v>-</v>
      </c>
      <c r="I123" s="37" t="str">
        <f>IF(D123&lt;&gt;0,E123/D123,"-")</f>
        <v>-</v>
      </c>
      <c r="J123" s="58">
        <f>SUBTOTAL(9,J124:J126)</f>
        <v>0</v>
      </c>
      <c r="K123" s="58">
        <f>SUBTOTAL(9,K124:K126)</f>
        <v>0</v>
      </c>
      <c r="L123" s="14">
        <f>SUBTOTAL(9,L124:L126)</f>
        <v>0</v>
      </c>
    </row>
    <row r="124" spans="1:12" ht="30" hidden="1" customHeight="1" x14ac:dyDescent="0.25">
      <c r="A124" s="1"/>
      <c r="B124" s="1"/>
      <c r="C124" s="6"/>
      <c r="D124" s="21"/>
      <c r="E124" s="21"/>
      <c r="F124" s="21"/>
      <c r="G124" s="20"/>
      <c r="H124" s="31"/>
      <c r="I124" s="31"/>
      <c r="J124" s="51"/>
      <c r="K124" s="51"/>
      <c r="L124" s="20"/>
    </row>
    <row r="125" spans="1:12" ht="15" customHeight="1" x14ac:dyDescent="0.25">
      <c r="A125" s="48" t="s">
        <v>3</v>
      </c>
      <c r="B125" s="48" t="s">
        <v>118</v>
      </c>
      <c r="C125" s="3">
        <v>0</v>
      </c>
      <c r="D125" s="3">
        <v>0</v>
      </c>
      <c r="E125" s="3">
        <v>0</v>
      </c>
      <c r="F125" s="3">
        <f>G125-D125</f>
        <v>0</v>
      </c>
      <c r="G125" s="3"/>
      <c r="H125" s="29" t="str">
        <f>IF(C125&lt;&gt;0,0/C125,"-")</f>
        <v>-</v>
      </c>
      <c r="I125" s="29" t="str">
        <f>IF(D125&lt;&gt;0,E125/D125,"-")</f>
        <v>-</v>
      </c>
      <c r="J125" s="59">
        <v>0</v>
      </c>
      <c r="K125" s="59">
        <v>0</v>
      </c>
      <c r="L125" s="49">
        <v>0</v>
      </c>
    </row>
    <row r="126" spans="1:12" hidden="1" x14ac:dyDescent="0.25">
      <c r="A126" s="1"/>
      <c r="B126" s="1"/>
      <c r="C126" s="6"/>
      <c r="D126" s="3"/>
      <c r="E126" s="3"/>
      <c r="F126" s="3"/>
      <c r="G126" s="3"/>
      <c r="H126" s="29"/>
      <c r="I126" s="29"/>
      <c r="J126" s="59"/>
      <c r="K126" s="59"/>
      <c r="L126" s="3"/>
    </row>
    <row r="127" spans="1:12" hidden="1" x14ac:dyDescent="0.25">
      <c r="A127" s="1"/>
      <c r="B127" s="1"/>
      <c r="C127" s="6"/>
      <c r="D127" s="6"/>
      <c r="E127" s="6"/>
      <c r="F127" s="6"/>
      <c r="G127" s="20"/>
      <c r="H127" s="31"/>
      <c r="I127" s="31"/>
      <c r="J127" s="51"/>
      <c r="K127" s="51"/>
      <c r="L127" s="20"/>
    </row>
    <row r="128" spans="1:12" ht="20.100000000000001" hidden="1" customHeight="1" x14ac:dyDescent="0.25">
      <c r="A128" s="1"/>
      <c r="B128" s="1"/>
      <c r="C128" s="6"/>
      <c r="D128" s="6"/>
      <c r="E128" s="6"/>
      <c r="F128" s="6"/>
      <c r="G128" s="20"/>
      <c r="H128" s="31"/>
      <c r="I128" s="31"/>
      <c r="J128" s="51"/>
      <c r="K128" s="51"/>
      <c r="L128" s="20"/>
    </row>
    <row r="129" spans="1:12" ht="20.100000000000001" hidden="1" customHeight="1" x14ac:dyDescent="0.25">
      <c r="A129" s="1"/>
      <c r="B129" s="1"/>
      <c r="C129" s="6"/>
      <c r="D129" s="6"/>
      <c r="E129" s="6"/>
      <c r="F129" s="6"/>
      <c r="G129" s="20"/>
      <c r="H129" s="31"/>
      <c r="I129" s="31"/>
      <c r="J129" s="51"/>
      <c r="K129" s="51"/>
      <c r="L129" s="20"/>
    </row>
    <row r="130" spans="1:12" ht="20.100000000000001" hidden="1" customHeight="1" x14ac:dyDescent="0.25">
      <c r="A130" s="1"/>
      <c r="B130" s="1"/>
      <c r="C130" s="6"/>
      <c r="D130" s="6"/>
      <c r="E130" s="6"/>
      <c r="F130" s="6"/>
      <c r="G130" s="20"/>
      <c r="H130" s="31"/>
      <c r="I130" s="31"/>
      <c r="J130" s="51"/>
      <c r="K130" s="51"/>
      <c r="L130" s="20"/>
    </row>
    <row r="131" spans="1:12" ht="20.100000000000001" hidden="1" customHeight="1" x14ac:dyDescent="0.25">
      <c r="A131" s="1"/>
      <c r="B131" s="1"/>
      <c r="C131" s="6"/>
      <c r="D131" s="6"/>
      <c r="E131" s="6"/>
      <c r="F131" s="6"/>
      <c r="G131" s="20"/>
      <c r="H131" s="31"/>
      <c r="I131" s="31"/>
      <c r="J131" s="51"/>
      <c r="K131" s="51"/>
      <c r="L131" s="20"/>
    </row>
    <row r="132" spans="1:12" ht="20.100000000000001" hidden="1" customHeight="1" x14ac:dyDescent="0.25">
      <c r="A132" s="1"/>
      <c r="B132" s="1"/>
      <c r="C132" s="6"/>
      <c r="D132" s="6"/>
      <c r="E132" s="6"/>
      <c r="F132" s="6"/>
      <c r="G132" s="20"/>
      <c r="H132" s="31"/>
      <c r="I132" s="31"/>
      <c r="J132" s="51"/>
      <c r="K132" s="51"/>
      <c r="L132" s="20"/>
    </row>
    <row r="133" spans="1:12" s="16" customFormat="1" ht="18" customHeight="1" x14ac:dyDescent="0.25">
      <c r="A133" s="41" t="s">
        <v>270</v>
      </c>
      <c r="B133" s="41" t="s">
        <v>271</v>
      </c>
      <c r="C133" s="18">
        <f>SUBTOTAL(9,C134:C211)</f>
        <v>0</v>
      </c>
      <c r="D133" s="18">
        <f>SUBTOTAL(9,D134:D211)</f>
        <v>38000</v>
      </c>
      <c r="E133" s="18">
        <f>SUBTOTAL(9,E134:E211)</f>
        <v>199068.53000000003</v>
      </c>
      <c r="F133" s="18">
        <f>G133-D133</f>
        <v>-38000</v>
      </c>
      <c r="G133" s="18">
        <f>SUBTOTAL(9,G134:G211)</f>
        <v>0</v>
      </c>
      <c r="H133" s="28" t="str">
        <f>IF(C133&lt;&gt;0,E133/C133,"-")</f>
        <v>-</v>
      </c>
      <c r="I133" s="28">
        <f>IF(D133&lt;&gt;0,E133/D133,"-")</f>
        <v>5.2386455263157901</v>
      </c>
      <c r="J133" s="52">
        <f>SUBTOTAL(9,J134:J211)</f>
        <v>40000</v>
      </c>
      <c r="K133" s="52">
        <f>SUBTOTAL(9,K134:K211)</f>
        <v>40000</v>
      </c>
      <c r="L133" s="18">
        <f>SUBTOTAL(9,L134:L211)</f>
        <v>0</v>
      </c>
    </row>
    <row r="134" spans="1:12" ht="30" hidden="1" customHeight="1" x14ac:dyDescent="0.25">
      <c r="A134" s="1"/>
      <c r="B134" s="5"/>
      <c r="C134" s="10"/>
      <c r="D134" s="10"/>
      <c r="E134" s="10"/>
      <c r="F134" s="10"/>
      <c r="G134" s="20"/>
      <c r="H134" s="31"/>
      <c r="I134" s="31"/>
      <c r="J134" s="51"/>
      <c r="K134" s="51"/>
      <c r="L134" s="20"/>
    </row>
    <row r="135" spans="1:12" s="16" customFormat="1" ht="409.6" hidden="1" customHeight="1" x14ac:dyDescent="0.25">
      <c r="A135" s="42" t="s">
        <v>2</v>
      </c>
      <c r="B135" s="42" t="s">
        <v>150</v>
      </c>
      <c r="C135" s="23">
        <f>SUBTOTAL(9,C136:C153)</f>
        <v>0</v>
      </c>
      <c r="D135" s="23">
        <f>SUBTOTAL(9,D136:D153)</f>
        <v>0</v>
      </c>
      <c r="E135" s="23">
        <f>SUBTOTAL(9,E136:E153)</f>
        <v>12810.1</v>
      </c>
      <c r="F135" s="23">
        <f>G135-D135</f>
        <v>0</v>
      </c>
      <c r="G135" s="23">
        <f>SUBTOTAL(9,G136:G153)</f>
        <v>0</v>
      </c>
      <c r="H135" s="32" t="str">
        <f>IF(C135&lt;&gt;0,E135/C135,"-")</f>
        <v>-</v>
      </c>
      <c r="I135" s="32" t="str">
        <f>IF(D135&lt;&gt;0,E135/D135,"-")</f>
        <v>-</v>
      </c>
      <c r="J135" s="53">
        <f>SUBTOTAL(9,J136:J153)</f>
        <v>0</v>
      </c>
      <c r="K135" s="53">
        <f>SUBTOTAL(9,K136:K153)</f>
        <v>0</v>
      </c>
      <c r="L135" s="23">
        <f>SUBTOTAL(9,L136:L153)</f>
        <v>0</v>
      </c>
    </row>
    <row r="136" spans="1:12" ht="30" hidden="1" customHeight="1" x14ac:dyDescent="0.25">
      <c r="A136" s="1"/>
      <c r="B136" s="1"/>
      <c r="C136" s="6"/>
      <c r="D136" s="11"/>
      <c r="E136" s="11"/>
      <c r="F136" s="11"/>
      <c r="G136" s="20"/>
      <c r="H136" s="31"/>
      <c r="I136" s="31"/>
      <c r="J136" s="51"/>
      <c r="K136" s="51"/>
      <c r="L136" s="20"/>
    </row>
    <row r="137" spans="1:12" ht="409.6" hidden="1" customHeight="1" x14ac:dyDescent="0.25">
      <c r="A137" s="43" t="s">
        <v>2</v>
      </c>
      <c r="B137" s="43" t="s">
        <v>150</v>
      </c>
      <c r="C137" s="24">
        <f>SUBTOTAL(9,C138:C152)</f>
        <v>0</v>
      </c>
      <c r="D137" s="24">
        <f>SUBTOTAL(9,D138:D152)</f>
        <v>0</v>
      </c>
      <c r="E137" s="24">
        <f>SUBTOTAL(9,E138:E152)</f>
        <v>12810.1</v>
      </c>
      <c r="F137" s="24">
        <f>G137-D137</f>
        <v>0</v>
      </c>
      <c r="G137" s="24">
        <f>SUBTOTAL(9,G138:G152)</f>
        <v>0</v>
      </c>
      <c r="H137" s="33" t="str">
        <f>IF(C137&lt;&gt;0,E137/C137,"-")</f>
        <v>-</v>
      </c>
      <c r="I137" s="33" t="str">
        <f>IF(D137&lt;&gt;0,E137/D137,"-")</f>
        <v>-</v>
      </c>
      <c r="J137" s="54">
        <f>SUBTOTAL(9,J138:J152)</f>
        <v>0</v>
      </c>
      <c r="K137" s="54">
        <f>SUBTOTAL(9,K138:K152)</f>
        <v>0</v>
      </c>
      <c r="L137" s="24">
        <f>SUBTOTAL(9,L138:L152)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409.6" hidden="1" customHeight="1" x14ac:dyDescent="0.25">
      <c r="A139" s="44" t="s">
        <v>2</v>
      </c>
      <c r="B139" s="44" t="s">
        <v>150</v>
      </c>
      <c r="C139" s="26">
        <f>SUBTOTAL(9,C140:C151)</f>
        <v>0</v>
      </c>
      <c r="D139" s="26">
        <f>SUBTOTAL(9,D140:D151)</f>
        <v>0</v>
      </c>
      <c r="E139" s="26">
        <f>SUBTOTAL(9,E140:E151)</f>
        <v>12810.1</v>
      </c>
      <c r="F139" s="26">
        <f>G139-D139</f>
        <v>0</v>
      </c>
      <c r="G139" s="26">
        <f>SUBTOTAL(9,G140:G151)</f>
        <v>0</v>
      </c>
      <c r="H139" s="34" t="str">
        <f>IF(C139&lt;&gt;0,E139/C139,"-")</f>
        <v>-</v>
      </c>
      <c r="I139" s="34" t="str">
        <f>IF(D139&lt;&gt;0,E139/D139,"-")</f>
        <v>-</v>
      </c>
      <c r="J139" s="55">
        <f>SUBTOTAL(9,J140:J151)</f>
        <v>0</v>
      </c>
      <c r="K139" s="55">
        <f>SUBTOTAL(9,K140:K151)</f>
        <v>0</v>
      </c>
      <c r="L139" s="26">
        <f>SUBTOTAL(9,L140:L151)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409.6" hidden="1" customHeight="1" x14ac:dyDescent="0.25">
      <c r="A141" s="45" t="s">
        <v>2</v>
      </c>
      <c r="B141" s="45" t="s">
        <v>150</v>
      </c>
      <c r="C141" s="27">
        <f>SUBTOTAL(9,C142:C150)</f>
        <v>0</v>
      </c>
      <c r="D141" s="27">
        <f>SUBTOTAL(9,D142:D150)</f>
        <v>0</v>
      </c>
      <c r="E141" s="27">
        <f>SUBTOTAL(9,E142:E150)</f>
        <v>12810.1</v>
      </c>
      <c r="F141" s="27">
        <f>G141-D141</f>
        <v>0</v>
      </c>
      <c r="G141" s="27">
        <f>SUBTOTAL(9,G142:G150)</f>
        <v>0</v>
      </c>
      <c r="H141" s="35" t="str">
        <f>IF(C141&lt;&gt;0,E141/C141,"-")</f>
        <v>-</v>
      </c>
      <c r="I141" s="35" t="str">
        <f>IF(D141&lt;&gt;0,E141/D141,"-")</f>
        <v>-</v>
      </c>
      <c r="J141" s="56">
        <f>SUBTOTAL(9,J142:J150)</f>
        <v>0</v>
      </c>
      <c r="K141" s="56">
        <f>SUBTOTAL(9,K142:K150)</f>
        <v>0</v>
      </c>
      <c r="L141" s="27">
        <f>SUBTOTAL(9,L142:L150)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409.6" hidden="1" customHeight="1" x14ac:dyDescent="0.25">
      <c r="A143" s="46" t="s">
        <v>2</v>
      </c>
      <c r="B143" s="46" t="s">
        <v>150</v>
      </c>
      <c r="C143" s="25">
        <f>SUBTOTAL(9,C144:C149)</f>
        <v>0</v>
      </c>
      <c r="D143" s="25">
        <f>SUBTOTAL(9,D144:D149)</f>
        <v>0</v>
      </c>
      <c r="E143" s="25">
        <f>SUBTOTAL(9,E144:E149)</f>
        <v>12810.1</v>
      </c>
      <c r="F143" s="25">
        <f>G143-D143</f>
        <v>0</v>
      </c>
      <c r="G143" s="25">
        <f>SUBTOTAL(9,G144:G149)</f>
        <v>0</v>
      </c>
      <c r="H143" s="36" t="str">
        <f>IF(C143&lt;&gt;0,E143/C143,"-")</f>
        <v>-</v>
      </c>
      <c r="I143" s="36" t="str">
        <f>IF(D143&lt;&gt;0,E143/D143,"-")</f>
        <v>-</v>
      </c>
      <c r="J143" s="57">
        <f>SUBTOTAL(9,J144:J149)</f>
        <v>0</v>
      </c>
      <c r="K143" s="57">
        <f>SUBTOTAL(9,K144:K149)</f>
        <v>0</v>
      </c>
      <c r="L143" s="25">
        <f>SUBTOTAL(9,L144:L149)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2</v>
      </c>
      <c r="B145" s="47" t="s">
        <v>150</v>
      </c>
      <c r="C145" s="14">
        <f>SUBTOTAL(9,C146:C148)</f>
        <v>0</v>
      </c>
      <c r="D145" s="14">
        <f>SUBTOTAL(9,D146:D148)</f>
        <v>0</v>
      </c>
      <c r="E145" s="14">
        <f>SUBTOTAL(9,E146:E148)</f>
        <v>12810.1</v>
      </c>
      <c r="F145" s="14">
        <f>G145-D145</f>
        <v>0</v>
      </c>
      <c r="G145" s="14">
        <f>SUBTOTAL(9,G146:G148)</f>
        <v>0</v>
      </c>
      <c r="H145" s="37" t="str">
        <f>IF(C145&lt;&gt;0,E145/C145,"-")</f>
        <v>-</v>
      </c>
      <c r="I145" s="37" t="str">
        <f>IF(D145&lt;&gt;0,E145/D145,"-")</f>
        <v>-</v>
      </c>
      <c r="J145" s="58">
        <f>SUBTOTAL(9,J146:J148)</f>
        <v>0</v>
      </c>
      <c r="K145" s="58">
        <f>SUBTOTAL(9,K146:K148)</f>
        <v>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2</v>
      </c>
      <c r="B147" s="48" t="s">
        <v>150</v>
      </c>
      <c r="C147" s="3">
        <v>0</v>
      </c>
      <c r="D147" s="3">
        <v>0</v>
      </c>
      <c r="E147" s="3">
        <v>12810.1</v>
      </c>
      <c r="F147" s="3">
        <f>G147-D147</f>
        <v>0</v>
      </c>
      <c r="G147" s="3"/>
      <c r="H147" s="29" t="str">
        <f>IF(C147&lt;&gt;0,0/C147,"-")</f>
        <v>-</v>
      </c>
      <c r="I147" s="29" t="str">
        <f>IF(D147&lt;&gt;0,E147/D147,"-")</f>
        <v>-</v>
      </c>
      <c r="J147" s="59">
        <v>0</v>
      </c>
      <c r="K147" s="59">
        <v>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idden="1" x14ac:dyDescent="0.25">
      <c r="A149" s="1"/>
      <c r="B149" s="1"/>
      <c r="C149" s="6"/>
      <c r="D149" s="6"/>
      <c r="E149" s="6"/>
      <c r="F149" s="6"/>
      <c r="G149" s="20"/>
      <c r="H149" s="31"/>
      <c r="I149" s="31"/>
      <c r="J149" s="51"/>
      <c r="K149" s="51"/>
      <c r="L149" s="20"/>
    </row>
    <row r="150" spans="1:12" ht="20.100000000000001" hidden="1" customHeight="1" x14ac:dyDescent="0.25">
      <c r="A150" s="1"/>
      <c r="B150" s="1"/>
      <c r="C150" s="6"/>
      <c r="D150" s="6"/>
      <c r="E150" s="6"/>
      <c r="F150" s="6"/>
      <c r="G150" s="20"/>
      <c r="H150" s="31"/>
      <c r="I150" s="31"/>
      <c r="J150" s="51"/>
      <c r="K150" s="51"/>
      <c r="L150" s="20"/>
    </row>
    <row r="151" spans="1:12" ht="20.100000000000001" hidden="1" customHeight="1" x14ac:dyDescent="0.25">
      <c r="A151" s="1"/>
      <c r="B151" s="1"/>
      <c r="C151" s="6"/>
      <c r="D151" s="6"/>
      <c r="E151" s="6"/>
      <c r="F151" s="6"/>
      <c r="G151" s="20"/>
      <c r="H151" s="31"/>
      <c r="I151" s="31"/>
      <c r="J151" s="51"/>
      <c r="K151" s="51"/>
      <c r="L151" s="20"/>
    </row>
    <row r="152" spans="1:12" ht="20.100000000000001" hidden="1" customHeight="1" x14ac:dyDescent="0.25">
      <c r="A152" s="1"/>
      <c r="B152" s="1"/>
      <c r="C152" s="6"/>
      <c r="D152" s="6"/>
      <c r="E152" s="6"/>
      <c r="F152" s="6"/>
      <c r="G152" s="20"/>
      <c r="H152" s="31"/>
      <c r="I152" s="31"/>
      <c r="J152" s="51"/>
      <c r="K152" s="51"/>
      <c r="L152" s="20"/>
    </row>
    <row r="153" spans="1:12" ht="20.100000000000001" hidden="1" customHeight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s="16" customFormat="1" ht="409.6" hidden="1" customHeight="1" x14ac:dyDescent="0.25">
      <c r="A154" s="42" t="s">
        <v>3</v>
      </c>
      <c r="B154" s="42" t="s">
        <v>118</v>
      </c>
      <c r="C154" s="23">
        <f>SUBTOTAL(9,C155:C172)</f>
        <v>0</v>
      </c>
      <c r="D154" s="23">
        <f>SUBTOTAL(9,D155:D172)</f>
        <v>0</v>
      </c>
      <c r="E154" s="23">
        <f>SUBTOTAL(9,E155:E172)</f>
        <v>46273.16</v>
      </c>
      <c r="F154" s="23">
        <f>G154-D154</f>
        <v>0</v>
      </c>
      <c r="G154" s="23">
        <f>SUBTOTAL(9,G155:G172)</f>
        <v>0</v>
      </c>
      <c r="H154" s="32" t="str">
        <f>IF(C154&lt;&gt;0,E154/C154,"-")</f>
        <v>-</v>
      </c>
      <c r="I154" s="32" t="str">
        <f>IF(D154&lt;&gt;0,E154/D154,"-")</f>
        <v>-</v>
      </c>
      <c r="J154" s="53">
        <f>SUBTOTAL(9,J155:J172)</f>
        <v>0</v>
      </c>
      <c r="K154" s="53">
        <f>SUBTOTAL(9,K155:K172)</f>
        <v>0</v>
      </c>
      <c r="L154" s="23">
        <f>SUBTOTAL(9,L155:L172)</f>
        <v>0</v>
      </c>
    </row>
    <row r="155" spans="1:12" ht="30" hidden="1" customHeight="1" x14ac:dyDescent="0.25">
      <c r="A155" s="1"/>
      <c r="B155" s="1"/>
      <c r="C155" s="6"/>
      <c r="D155" s="11"/>
      <c r="E155" s="11"/>
      <c r="F155" s="11"/>
      <c r="G155" s="20"/>
      <c r="H155" s="31"/>
      <c r="I155" s="31"/>
      <c r="J155" s="51"/>
      <c r="K155" s="51"/>
      <c r="L155" s="20"/>
    </row>
    <row r="156" spans="1:12" ht="409.6" hidden="1" customHeight="1" x14ac:dyDescent="0.25">
      <c r="A156" s="43" t="s">
        <v>3</v>
      </c>
      <c r="B156" s="43" t="s">
        <v>118</v>
      </c>
      <c r="C156" s="24">
        <f>SUBTOTAL(9,C157:C171)</f>
        <v>0</v>
      </c>
      <c r="D156" s="24">
        <f>SUBTOTAL(9,D157:D171)</f>
        <v>0</v>
      </c>
      <c r="E156" s="24">
        <f>SUBTOTAL(9,E157:E171)</f>
        <v>46273.16</v>
      </c>
      <c r="F156" s="24">
        <f>G156-D156</f>
        <v>0</v>
      </c>
      <c r="G156" s="24">
        <f>SUBTOTAL(9,G157:G171)</f>
        <v>0</v>
      </c>
      <c r="H156" s="33" t="str">
        <f>IF(C156&lt;&gt;0,E156/C156,"-")</f>
        <v>-</v>
      </c>
      <c r="I156" s="33" t="str">
        <f>IF(D156&lt;&gt;0,E156/D156,"-")</f>
        <v>-</v>
      </c>
      <c r="J156" s="54">
        <f>SUBTOTAL(9,J157:J171)</f>
        <v>0</v>
      </c>
      <c r="K156" s="54">
        <f>SUBTOTAL(9,K157:K171)</f>
        <v>0</v>
      </c>
      <c r="L156" s="24">
        <f>SUBTOTAL(9,L157:L171)</f>
        <v>0</v>
      </c>
    </row>
    <row r="157" spans="1:12" ht="30" hidden="1" customHeight="1" x14ac:dyDescent="0.25">
      <c r="A157" s="1"/>
      <c r="B157" s="1"/>
      <c r="C157" s="6"/>
      <c r="D157" s="12"/>
      <c r="E157" s="12"/>
      <c r="F157" s="12"/>
      <c r="G157" s="20"/>
      <c r="H157" s="31"/>
      <c r="I157" s="31"/>
      <c r="J157" s="51"/>
      <c r="K157" s="51"/>
      <c r="L157" s="20"/>
    </row>
    <row r="158" spans="1:12" ht="409.6" hidden="1" customHeight="1" x14ac:dyDescent="0.25">
      <c r="A158" s="44" t="s">
        <v>3</v>
      </c>
      <c r="B158" s="44" t="s">
        <v>118</v>
      </c>
      <c r="C158" s="26">
        <f>SUBTOTAL(9,C159:C170)</f>
        <v>0</v>
      </c>
      <c r="D158" s="26">
        <f>SUBTOTAL(9,D159:D170)</f>
        <v>0</v>
      </c>
      <c r="E158" s="26">
        <f>SUBTOTAL(9,E159:E170)</f>
        <v>46273.16</v>
      </c>
      <c r="F158" s="26">
        <f>G158-D158</f>
        <v>0</v>
      </c>
      <c r="G158" s="26">
        <f>SUBTOTAL(9,G159:G170)</f>
        <v>0</v>
      </c>
      <c r="H158" s="34" t="str">
        <f>IF(C158&lt;&gt;0,E158/C158,"-")</f>
        <v>-</v>
      </c>
      <c r="I158" s="34" t="str">
        <f>IF(D158&lt;&gt;0,E158/D158,"-")</f>
        <v>-</v>
      </c>
      <c r="J158" s="55">
        <f>SUBTOTAL(9,J159:J170)</f>
        <v>0</v>
      </c>
      <c r="K158" s="55">
        <f>SUBTOTAL(9,K159:K170)</f>
        <v>0</v>
      </c>
      <c r="L158" s="26">
        <f>SUBTOTAL(9,L159:L170)</f>
        <v>0</v>
      </c>
    </row>
    <row r="159" spans="1:12" ht="30" hidden="1" customHeight="1" x14ac:dyDescent="0.25">
      <c r="A159" s="1"/>
      <c r="B159" s="1"/>
      <c r="C159" s="6"/>
      <c r="D159" s="13"/>
      <c r="E159" s="13"/>
      <c r="F159" s="13"/>
      <c r="G159" s="20"/>
      <c r="H159" s="31"/>
      <c r="I159" s="31"/>
      <c r="J159" s="51"/>
      <c r="K159" s="51"/>
      <c r="L159" s="20"/>
    </row>
    <row r="160" spans="1:12" ht="409.6" hidden="1" customHeight="1" x14ac:dyDescent="0.25">
      <c r="A160" s="45" t="s">
        <v>3</v>
      </c>
      <c r="B160" s="45" t="s">
        <v>118</v>
      </c>
      <c r="C160" s="27">
        <f>SUBTOTAL(9,C161:C169)</f>
        <v>0</v>
      </c>
      <c r="D160" s="27">
        <f>SUBTOTAL(9,D161:D169)</f>
        <v>0</v>
      </c>
      <c r="E160" s="27">
        <f>SUBTOTAL(9,E161:E169)</f>
        <v>46273.16</v>
      </c>
      <c r="F160" s="27">
        <f>G160-D160</f>
        <v>0</v>
      </c>
      <c r="G160" s="27">
        <f>SUBTOTAL(9,G161:G169)</f>
        <v>0</v>
      </c>
      <c r="H160" s="35" t="str">
        <f>IF(C160&lt;&gt;0,E160/C160,"-")</f>
        <v>-</v>
      </c>
      <c r="I160" s="35" t="str">
        <f>IF(D160&lt;&gt;0,E160/D160,"-")</f>
        <v>-</v>
      </c>
      <c r="J160" s="56">
        <f>SUBTOTAL(9,J161:J169)</f>
        <v>0</v>
      </c>
      <c r="K160" s="56">
        <f>SUBTOTAL(9,K161:K169)</f>
        <v>0</v>
      </c>
      <c r="L160" s="27">
        <f>SUBTOTAL(9,L161:L169)</f>
        <v>0</v>
      </c>
    </row>
    <row r="161" spans="1:12" ht="30" hidden="1" customHeight="1" x14ac:dyDescent="0.25">
      <c r="A161" s="1"/>
      <c r="B161" s="1"/>
      <c r="C161" s="6"/>
      <c r="D161" s="14"/>
      <c r="E161" s="14"/>
      <c r="F161" s="14"/>
      <c r="G161" s="20"/>
      <c r="H161" s="31"/>
      <c r="I161" s="31"/>
      <c r="J161" s="51"/>
      <c r="K161" s="51"/>
      <c r="L161" s="20"/>
    </row>
    <row r="162" spans="1:12" ht="409.6" hidden="1" customHeight="1" x14ac:dyDescent="0.25">
      <c r="A162" s="46" t="s">
        <v>3</v>
      </c>
      <c r="B162" s="46" t="s">
        <v>118</v>
      </c>
      <c r="C162" s="25">
        <f>SUBTOTAL(9,C163:C168)</f>
        <v>0</v>
      </c>
      <c r="D162" s="25">
        <f>SUBTOTAL(9,D163:D168)</f>
        <v>0</v>
      </c>
      <c r="E162" s="25">
        <f>SUBTOTAL(9,E163:E168)</f>
        <v>46273.16</v>
      </c>
      <c r="F162" s="25">
        <f>G162-D162</f>
        <v>0</v>
      </c>
      <c r="G162" s="25">
        <f>SUBTOTAL(9,G163:G168)</f>
        <v>0</v>
      </c>
      <c r="H162" s="36" t="str">
        <f>IF(C162&lt;&gt;0,E162/C162,"-")</f>
        <v>-</v>
      </c>
      <c r="I162" s="36" t="str">
        <f>IF(D162&lt;&gt;0,E162/D162,"-")</f>
        <v>-</v>
      </c>
      <c r="J162" s="57">
        <f>SUBTOTAL(9,J163:J168)</f>
        <v>0</v>
      </c>
      <c r="K162" s="57">
        <f>SUBTOTAL(9,K163:K168)</f>
        <v>0</v>
      </c>
      <c r="L162" s="25">
        <f>SUBTOTAL(9,L163:L168)</f>
        <v>0</v>
      </c>
    </row>
    <row r="163" spans="1:12" ht="22.5" hidden="1" customHeight="1" x14ac:dyDescent="0.25">
      <c r="A163" s="1"/>
      <c r="B163" s="1"/>
      <c r="C163" s="6"/>
      <c r="D163" s="14"/>
      <c r="E163" s="14"/>
      <c r="F163" s="14"/>
      <c r="G163" s="14"/>
      <c r="H163" s="37"/>
      <c r="I163" s="37"/>
      <c r="J163" s="58"/>
      <c r="K163" s="58"/>
      <c r="L163" s="14"/>
    </row>
    <row r="164" spans="1:12" ht="409.6" hidden="1" customHeight="1" x14ac:dyDescent="0.25">
      <c r="A164" s="47" t="s">
        <v>3</v>
      </c>
      <c r="B164" s="47" t="s">
        <v>118</v>
      </c>
      <c r="C164" s="14">
        <f>SUBTOTAL(9,C165:C167)</f>
        <v>0</v>
      </c>
      <c r="D164" s="14">
        <f>SUBTOTAL(9,D165:D167)</f>
        <v>0</v>
      </c>
      <c r="E164" s="14">
        <f>SUBTOTAL(9,E165:E167)</f>
        <v>46273.16</v>
      </c>
      <c r="F164" s="14">
        <f>G164-D164</f>
        <v>0</v>
      </c>
      <c r="G164" s="14">
        <f>SUBTOTAL(9,G165:G167)</f>
        <v>0</v>
      </c>
      <c r="H164" s="37" t="str">
        <f>IF(C164&lt;&gt;0,E164/C164,"-")</f>
        <v>-</v>
      </c>
      <c r="I164" s="37" t="str">
        <f>IF(D164&lt;&gt;0,E164/D164,"-")</f>
        <v>-</v>
      </c>
      <c r="J164" s="58">
        <f>SUBTOTAL(9,J165:J167)</f>
        <v>0</v>
      </c>
      <c r="K164" s="58">
        <f>SUBTOTAL(9,K165:K167)</f>
        <v>0</v>
      </c>
      <c r="L164" s="14">
        <f>SUBTOTAL(9,L165:L167)</f>
        <v>0</v>
      </c>
    </row>
    <row r="165" spans="1:12" ht="30" hidden="1" customHeight="1" x14ac:dyDescent="0.25">
      <c r="A165" s="1"/>
      <c r="B165" s="1"/>
      <c r="C165" s="6"/>
      <c r="D165" s="21"/>
      <c r="E165" s="21"/>
      <c r="F165" s="21"/>
      <c r="G165" s="20"/>
      <c r="H165" s="31"/>
      <c r="I165" s="31"/>
      <c r="J165" s="51"/>
      <c r="K165" s="51"/>
      <c r="L165" s="20"/>
    </row>
    <row r="166" spans="1:12" ht="15" customHeight="1" x14ac:dyDescent="0.25">
      <c r="A166" s="48" t="s">
        <v>3</v>
      </c>
      <c r="B166" s="48" t="s">
        <v>118</v>
      </c>
      <c r="C166" s="3">
        <v>0</v>
      </c>
      <c r="D166" s="3">
        <v>0</v>
      </c>
      <c r="E166" s="3">
        <v>46273.16</v>
      </c>
      <c r="F166" s="3">
        <f>G166-D166</f>
        <v>0</v>
      </c>
      <c r="G166" s="3"/>
      <c r="H166" s="29" t="str">
        <f>IF(C166&lt;&gt;0,0/C166,"-")</f>
        <v>-</v>
      </c>
      <c r="I166" s="29" t="str">
        <f>IF(D166&lt;&gt;0,E166/D166,"-")</f>
        <v>-</v>
      </c>
      <c r="J166" s="59">
        <v>0</v>
      </c>
      <c r="K166" s="59">
        <v>0</v>
      </c>
      <c r="L166" s="49">
        <v>0</v>
      </c>
    </row>
    <row r="167" spans="1:12" hidden="1" x14ac:dyDescent="0.25">
      <c r="A167" s="1"/>
      <c r="B167" s="1"/>
      <c r="C167" s="6"/>
      <c r="D167" s="3"/>
      <c r="E167" s="3"/>
      <c r="F167" s="3"/>
      <c r="G167" s="3"/>
      <c r="H167" s="29"/>
      <c r="I167" s="29"/>
      <c r="J167" s="59"/>
      <c r="K167" s="59"/>
      <c r="L167" s="3"/>
    </row>
    <row r="168" spans="1:12" hidden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ht="20.100000000000001" hidden="1" customHeight="1" x14ac:dyDescent="0.25">
      <c r="A172" s="1"/>
      <c r="B172" s="1"/>
      <c r="C172" s="6"/>
      <c r="D172" s="6"/>
      <c r="E172" s="6"/>
      <c r="F172" s="6"/>
      <c r="G172" s="20"/>
      <c r="H172" s="31"/>
      <c r="I172" s="31"/>
      <c r="J172" s="51"/>
      <c r="K172" s="51"/>
      <c r="L172" s="20"/>
    </row>
    <row r="173" spans="1:12" s="16" customFormat="1" ht="409.6" hidden="1" customHeight="1" x14ac:dyDescent="0.25">
      <c r="A173" s="42" t="s">
        <v>11</v>
      </c>
      <c r="B173" s="42" t="s">
        <v>138</v>
      </c>
      <c r="C173" s="23">
        <f>SUBTOTAL(9,C174:C191)</f>
        <v>0</v>
      </c>
      <c r="D173" s="23">
        <f>SUBTOTAL(9,D174:D191)</f>
        <v>38000</v>
      </c>
      <c r="E173" s="23">
        <f>SUBTOTAL(9,E174:E191)</f>
        <v>139985.27000000002</v>
      </c>
      <c r="F173" s="23">
        <f>G173-D173</f>
        <v>-38000</v>
      </c>
      <c r="G173" s="23">
        <f>SUBTOTAL(9,G174:G191)</f>
        <v>0</v>
      </c>
      <c r="H173" s="32" t="str">
        <f>IF(C173&lt;&gt;0,E173/C173,"-")</f>
        <v>-</v>
      </c>
      <c r="I173" s="32">
        <f>IF(D173&lt;&gt;0,E173/D173,"-")</f>
        <v>3.6838228947368425</v>
      </c>
      <c r="J173" s="53">
        <f>SUBTOTAL(9,J174:J191)</f>
        <v>40000</v>
      </c>
      <c r="K173" s="53">
        <f>SUBTOTAL(9,K174:K191)</f>
        <v>40000</v>
      </c>
      <c r="L173" s="23">
        <f>SUBTOTAL(9,L174:L191)</f>
        <v>0</v>
      </c>
    </row>
    <row r="174" spans="1:12" ht="30" hidden="1" customHeight="1" x14ac:dyDescent="0.25">
      <c r="A174" s="1"/>
      <c r="B174" s="1"/>
      <c r="C174" s="6"/>
      <c r="D174" s="11"/>
      <c r="E174" s="11"/>
      <c r="F174" s="11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3" t="s">
        <v>11</v>
      </c>
      <c r="B175" s="43" t="s">
        <v>138</v>
      </c>
      <c r="C175" s="24">
        <f>SUBTOTAL(9,C176:C190)</f>
        <v>0</v>
      </c>
      <c r="D175" s="24">
        <f>SUBTOTAL(9,D176:D190)</f>
        <v>38000</v>
      </c>
      <c r="E175" s="24">
        <f>SUBTOTAL(9,E176:E190)</f>
        <v>139985.27000000002</v>
      </c>
      <c r="F175" s="24">
        <f>G175-D175</f>
        <v>-38000</v>
      </c>
      <c r="G175" s="24">
        <f>SUBTOTAL(9,G176:G190)</f>
        <v>0</v>
      </c>
      <c r="H175" s="33" t="str">
        <f>IF(C175&lt;&gt;0,E175/C175,"-")</f>
        <v>-</v>
      </c>
      <c r="I175" s="33">
        <f>IF(D175&lt;&gt;0,E175/D175,"-")</f>
        <v>3.6838228947368425</v>
      </c>
      <c r="J175" s="54">
        <f>SUBTOTAL(9,J176:J190)</f>
        <v>40000</v>
      </c>
      <c r="K175" s="54">
        <f>SUBTOTAL(9,K176:K190)</f>
        <v>40000</v>
      </c>
      <c r="L175" s="24">
        <f>SUBTOTAL(9,L176:L190)</f>
        <v>0</v>
      </c>
    </row>
    <row r="176" spans="1:12" ht="30" hidden="1" customHeight="1" x14ac:dyDescent="0.25">
      <c r="A176" s="1"/>
      <c r="B176" s="1"/>
      <c r="C176" s="6"/>
      <c r="D176" s="12"/>
      <c r="E176" s="12"/>
      <c r="F176" s="12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4" t="s">
        <v>11</v>
      </c>
      <c r="B177" s="44" t="s">
        <v>138</v>
      </c>
      <c r="C177" s="26">
        <f>SUBTOTAL(9,C178:C189)</f>
        <v>0</v>
      </c>
      <c r="D177" s="26">
        <f>SUBTOTAL(9,D178:D189)</f>
        <v>38000</v>
      </c>
      <c r="E177" s="26">
        <f>SUBTOTAL(9,E178:E189)</f>
        <v>139985.27000000002</v>
      </c>
      <c r="F177" s="26">
        <f>G177-D177</f>
        <v>-38000</v>
      </c>
      <c r="G177" s="26">
        <f>SUBTOTAL(9,G178:G189)</f>
        <v>0</v>
      </c>
      <c r="H177" s="34" t="str">
        <f>IF(C177&lt;&gt;0,E177/C177,"-")</f>
        <v>-</v>
      </c>
      <c r="I177" s="34">
        <f>IF(D177&lt;&gt;0,E177/D177,"-")</f>
        <v>3.6838228947368425</v>
      </c>
      <c r="J177" s="55">
        <f>SUBTOTAL(9,J178:J189)</f>
        <v>40000</v>
      </c>
      <c r="K177" s="55">
        <f>SUBTOTAL(9,K178:K189)</f>
        <v>40000</v>
      </c>
      <c r="L177" s="26">
        <f>SUBTOTAL(9,L178:L189)</f>
        <v>0</v>
      </c>
    </row>
    <row r="178" spans="1:12" ht="30" hidden="1" customHeight="1" x14ac:dyDescent="0.25">
      <c r="A178" s="1"/>
      <c r="B178" s="1"/>
      <c r="C178" s="6"/>
      <c r="D178" s="13"/>
      <c r="E178" s="13"/>
      <c r="F178" s="13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5" t="s">
        <v>11</v>
      </c>
      <c r="B179" s="45" t="s">
        <v>138</v>
      </c>
      <c r="C179" s="27">
        <f>SUBTOTAL(9,C180:C188)</f>
        <v>0</v>
      </c>
      <c r="D179" s="27">
        <f>SUBTOTAL(9,D180:D188)</f>
        <v>38000</v>
      </c>
      <c r="E179" s="27">
        <f>SUBTOTAL(9,E180:E188)</f>
        <v>139985.27000000002</v>
      </c>
      <c r="F179" s="27">
        <f>G179-D179</f>
        <v>-38000</v>
      </c>
      <c r="G179" s="27">
        <f>SUBTOTAL(9,G180:G188)</f>
        <v>0</v>
      </c>
      <c r="H179" s="35" t="str">
        <f>IF(C179&lt;&gt;0,E179/C179,"-")</f>
        <v>-</v>
      </c>
      <c r="I179" s="35">
        <f>IF(D179&lt;&gt;0,E179/D179,"-")</f>
        <v>3.6838228947368425</v>
      </c>
      <c r="J179" s="56">
        <f>SUBTOTAL(9,J180:J188)</f>
        <v>40000</v>
      </c>
      <c r="K179" s="56">
        <f>SUBTOTAL(9,K180:K188)</f>
        <v>40000</v>
      </c>
      <c r="L179" s="27">
        <f>SUBTOTAL(9,L180:L188)</f>
        <v>0</v>
      </c>
    </row>
    <row r="180" spans="1:12" ht="30" hidden="1" customHeight="1" x14ac:dyDescent="0.25">
      <c r="A180" s="1"/>
      <c r="B180" s="1"/>
      <c r="C180" s="6"/>
      <c r="D180" s="14"/>
      <c r="E180" s="14"/>
      <c r="F180" s="14"/>
      <c r="G180" s="20"/>
      <c r="H180" s="31"/>
      <c r="I180" s="31"/>
      <c r="J180" s="51"/>
      <c r="K180" s="51"/>
      <c r="L180" s="20"/>
    </row>
    <row r="181" spans="1:12" ht="409.6" hidden="1" customHeight="1" x14ac:dyDescent="0.25">
      <c r="A181" s="46" t="s">
        <v>11</v>
      </c>
      <c r="B181" s="46" t="s">
        <v>138</v>
      </c>
      <c r="C181" s="25">
        <f>SUBTOTAL(9,C182:C187)</f>
        <v>0</v>
      </c>
      <c r="D181" s="25">
        <f>SUBTOTAL(9,D182:D187)</f>
        <v>38000</v>
      </c>
      <c r="E181" s="25">
        <f>SUBTOTAL(9,E182:E187)</f>
        <v>139985.27000000002</v>
      </c>
      <c r="F181" s="25">
        <f>G181-D181</f>
        <v>-38000</v>
      </c>
      <c r="G181" s="25">
        <f>SUBTOTAL(9,G182:G187)</f>
        <v>0</v>
      </c>
      <c r="H181" s="36" t="str">
        <f>IF(C181&lt;&gt;0,E181/C181,"-")</f>
        <v>-</v>
      </c>
      <c r="I181" s="36">
        <f>IF(D181&lt;&gt;0,E181/D181,"-")</f>
        <v>3.6838228947368425</v>
      </c>
      <c r="J181" s="57">
        <f>SUBTOTAL(9,J182:J187)</f>
        <v>40000</v>
      </c>
      <c r="K181" s="57">
        <f>SUBTOTAL(9,K182:K187)</f>
        <v>40000</v>
      </c>
      <c r="L181" s="25">
        <f>SUBTOTAL(9,L182:L187)</f>
        <v>0</v>
      </c>
    </row>
    <row r="182" spans="1:12" ht="22.5" hidden="1" customHeight="1" x14ac:dyDescent="0.25">
      <c r="A182" s="1"/>
      <c r="B182" s="1"/>
      <c r="C182" s="6"/>
      <c r="D182" s="14"/>
      <c r="E182" s="14"/>
      <c r="F182" s="14"/>
      <c r="G182" s="14"/>
      <c r="H182" s="37"/>
      <c r="I182" s="37"/>
      <c r="J182" s="58"/>
      <c r="K182" s="58"/>
      <c r="L182" s="14"/>
    </row>
    <row r="183" spans="1:12" ht="409.6" hidden="1" customHeight="1" x14ac:dyDescent="0.25">
      <c r="A183" s="47" t="s">
        <v>11</v>
      </c>
      <c r="B183" s="47" t="s">
        <v>138</v>
      </c>
      <c r="C183" s="14">
        <f>SUBTOTAL(9,C184:C186)</f>
        <v>0</v>
      </c>
      <c r="D183" s="14">
        <f>SUBTOTAL(9,D184:D186)</f>
        <v>38000</v>
      </c>
      <c r="E183" s="14">
        <f>SUBTOTAL(9,E184:E186)</f>
        <v>139985.27000000002</v>
      </c>
      <c r="F183" s="14">
        <f>G183-D183</f>
        <v>-38000</v>
      </c>
      <c r="G183" s="14">
        <f>SUBTOTAL(9,G184:G186)</f>
        <v>0</v>
      </c>
      <c r="H183" s="37" t="str">
        <f>IF(C183&lt;&gt;0,E183/C183,"-")</f>
        <v>-</v>
      </c>
      <c r="I183" s="37">
        <f>IF(D183&lt;&gt;0,E183/D183,"-")</f>
        <v>3.6838228947368425</v>
      </c>
      <c r="J183" s="58">
        <f>SUBTOTAL(9,J184:J186)</f>
        <v>40000</v>
      </c>
      <c r="K183" s="58">
        <f>SUBTOTAL(9,K184:K186)</f>
        <v>40000</v>
      </c>
      <c r="L183" s="14">
        <f>SUBTOTAL(9,L184:L186)</f>
        <v>0</v>
      </c>
    </row>
    <row r="184" spans="1:12" ht="30" hidden="1" customHeight="1" x14ac:dyDescent="0.25">
      <c r="A184" s="1"/>
      <c r="B184" s="1"/>
      <c r="C184" s="6"/>
      <c r="D184" s="21"/>
      <c r="E184" s="21"/>
      <c r="F184" s="21"/>
      <c r="G184" s="20"/>
      <c r="H184" s="31"/>
      <c r="I184" s="31"/>
      <c r="J184" s="51"/>
      <c r="K184" s="51"/>
      <c r="L184" s="20"/>
    </row>
    <row r="185" spans="1:12" ht="15" customHeight="1" x14ac:dyDescent="0.25">
      <c r="A185" s="48" t="s">
        <v>11</v>
      </c>
      <c r="B185" s="48" t="s">
        <v>138</v>
      </c>
      <c r="C185" s="3">
        <v>0</v>
      </c>
      <c r="D185" s="3">
        <v>38000</v>
      </c>
      <c r="E185" s="3">
        <v>139985.27000000002</v>
      </c>
      <c r="F185" s="3">
        <f>G185-D185</f>
        <v>-38000</v>
      </c>
      <c r="G185" s="3"/>
      <c r="H185" s="29" t="str">
        <f>IF(C185&lt;&gt;0,0/C185,"-")</f>
        <v>-</v>
      </c>
      <c r="I185" s="29">
        <f>IF(D185&lt;&gt;0,E185/D185,"-")</f>
        <v>3.6838228947368425</v>
      </c>
      <c r="J185" s="59">
        <v>40000</v>
      </c>
      <c r="K185" s="59">
        <v>40000</v>
      </c>
      <c r="L185" s="49">
        <v>0</v>
      </c>
    </row>
    <row r="186" spans="1:12" hidden="1" x14ac:dyDescent="0.25">
      <c r="A186" s="1"/>
      <c r="B186" s="1"/>
      <c r="C186" s="6"/>
      <c r="D186" s="3"/>
      <c r="E186" s="3"/>
      <c r="F186" s="3"/>
      <c r="G186" s="3"/>
      <c r="H186" s="29"/>
      <c r="I186" s="29"/>
      <c r="J186" s="59"/>
      <c r="K186" s="59"/>
      <c r="L186" s="3"/>
    </row>
    <row r="187" spans="1:12" hidden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ht="20.100000000000001" hidden="1" customHeight="1" x14ac:dyDescent="0.25">
      <c r="A191" s="1"/>
      <c r="B191" s="1"/>
      <c r="C191" s="6"/>
      <c r="D191" s="6"/>
      <c r="E191" s="6"/>
      <c r="F191" s="6"/>
      <c r="G191" s="20"/>
      <c r="H191" s="31"/>
      <c r="I191" s="31"/>
      <c r="J191" s="51"/>
      <c r="K191" s="51"/>
      <c r="L191" s="20"/>
    </row>
    <row r="192" spans="1:12" s="16" customFormat="1" ht="409.6" hidden="1" customHeight="1" x14ac:dyDescent="0.25">
      <c r="A192" s="42" t="s">
        <v>15</v>
      </c>
      <c r="B192" s="42" t="s">
        <v>173</v>
      </c>
      <c r="C192" s="23">
        <f>SUBTOTAL(9,C193:C210)</f>
        <v>0</v>
      </c>
      <c r="D192" s="23">
        <f>SUBTOTAL(9,D193:D210)</f>
        <v>0</v>
      </c>
      <c r="E192" s="23">
        <f>SUBTOTAL(9,E193:E210)</f>
        <v>0</v>
      </c>
      <c r="F192" s="23">
        <f>G192-D192</f>
        <v>0</v>
      </c>
      <c r="G192" s="23">
        <f>SUBTOTAL(9,G193:G210)</f>
        <v>0</v>
      </c>
      <c r="H192" s="32" t="str">
        <f>IF(C192&lt;&gt;0,E192/C192,"-")</f>
        <v>-</v>
      </c>
      <c r="I192" s="32" t="str">
        <f>IF(D192&lt;&gt;0,E192/D192,"-")</f>
        <v>-</v>
      </c>
      <c r="J192" s="53">
        <f>SUBTOTAL(9,J193:J210)</f>
        <v>0</v>
      </c>
      <c r="K192" s="53">
        <f>SUBTOTAL(9,K193:K210)</f>
        <v>0</v>
      </c>
      <c r="L192" s="23">
        <f>SUBTOTAL(9,L193:L210)</f>
        <v>0</v>
      </c>
    </row>
    <row r="193" spans="1:12" ht="30" hidden="1" customHeight="1" x14ac:dyDescent="0.25">
      <c r="A193" s="1"/>
      <c r="B193" s="1"/>
      <c r="C193" s="6"/>
      <c r="D193" s="11"/>
      <c r="E193" s="11"/>
      <c r="F193" s="11"/>
      <c r="G193" s="20"/>
      <c r="H193" s="31"/>
      <c r="I193" s="31"/>
      <c r="J193" s="51"/>
      <c r="K193" s="51"/>
      <c r="L193" s="20"/>
    </row>
    <row r="194" spans="1:12" ht="409.6" hidden="1" customHeight="1" x14ac:dyDescent="0.25">
      <c r="A194" s="43" t="s">
        <v>15</v>
      </c>
      <c r="B194" s="43" t="s">
        <v>173</v>
      </c>
      <c r="C194" s="24">
        <f>SUBTOTAL(9,C195:C209)</f>
        <v>0</v>
      </c>
      <c r="D194" s="24">
        <f>SUBTOTAL(9,D195:D209)</f>
        <v>0</v>
      </c>
      <c r="E194" s="24">
        <f>SUBTOTAL(9,E195:E209)</f>
        <v>0</v>
      </c>
      <c r="F194" s="24">
        <f>G194-D194</f>
        <v>0</v>
      </c>
      <c r="G194" s="24">
        <f>SUBTOTAL(9,G195:G209)</f>
        <v>0</v>
      </c>
      <c r="H194" s="33" t="str">
        <f>IF(C194&lt;&gt;0,E194/C194,"-")</f>
        <v>-</v>
      </c>
      <c r="I194" s="33" t="str">
        <f>IF(D194&lt;&gt;0,E194/D194,"-")</f>
        <v>-</v>
      </c>
      <c r="J194" s="54">
        <f>SUBTOTAL(9,J195:J209)</f>
        <v>0</v>
      </c>
      <c r="K194" s="54">
        <f>SUBTOTAL(9,K195:K209)</f>
        <v>0</v>
      </c>
      <c r="L194" s="24">
        <f>SUBTOTAL(9,L195:L209)</f>
        <v>0</v>
      </c>
    </row>
    <row r="195" spans="1:12" ht="30" hidden="1" customHeight="1" x14ac:dyDescent="0.25">
      <c r="A195" s="1"/>
      <c r="B195" s="1"/>
      <c r="C195" s="6"/>
      <c r="D195" s="12"/>
      <c r="E195" s="12"/>
      <c r="F195" s="12"/>
      <c r="G195" s="20"/>
      <c r="H195" s="31"/>
      <c r="I195" s="31"/>
      <c r="J195" s="51"/>
      <c r="K195" s="51"/>
      <c r="L195" s="20"/>
    </row>
    <row r="196" spans="1:12" ht="409.6" hidden="1" customHeight="1" x14ac:dyDescent="0.25">
      <c r="A196" s="44" t="s">
        <v>15</v>
      </c>
      <c r="B196" s="44" t="s">
        <v>173</v>
      </c>
      <c r="C196" s="26">
        <f>SUBTOTAL(9,C197:C208)</f>
        <v>0</v>
      </c>
      <c r="D196" s="26">
        <f>SUBTOTAL(9,D197:D208)</f>
        <v>0</v>
      </c>
      <c r="E196" s="26">
        <f>SUBTOTAL(9,E197:E208)</f>
        <v>0</v>
      </c>
      <c r="F196" s="26">
        <f>G196-D196</f>
        <v>0</v>
      </c>
      <c r="G196" s="26">
        <f>SUBTOTAL(9,G197:G208)</f>
        <v>0</v>
      </c>
      <c r="H196" s="34" t="str">
        <f>IF(C196&lt;&gt;0,E196/C196,"-")</f>
        <v>-</v>
      </c>
      <c r="I196" s="34" t="str">
        <f>IF(D196&lt;&gt;0,E196/D196,"-")</f>
        <v>-</v>
      </c>
      <c r="J196" s="55">
        <f>SUBTOTAL(9,J197:J208)</f>
        <v>0</v>
      </c>
      <c r="K196" s="55">
        <f>SUBTOTAL(9,K197:K208)</f>
        <v>0</v>
      </c>
      <c r="L196" s="26">
        <f>SUBTOTAL(9,L197:L208)</f>
        <v>0</v>
      </c>
    </row>
    <row r="197" spans="1:12" ht="30" hidden="1" customHeight="1" x14ac:dyDescent="0.25">
      <c r="A197" s="1"/>
      <c r="B197" s="1"/>
      <c r="C197" s="6"/>
      <c r="D197" s="13"/>
      <c r="E197" s="13"/>
      <c r="F197" s="13"/>
      <c r="G197" s="20"/>
      <c r="H197" s="31"/>
      <c r="I197" s="31"/>
      <c r="J197" s="51"/>
      <c r="K197" s="51"/>
      <c r="L197" s="20"/>
    </row>
    <row r="198" spans="1:12" ht="409.6" hidden="1" customHeight="1" x14ac:dyDescent="0.25">
      <c r="A198" s="45" t="s">
        <v>15</v>
      </c>
      <c r="B198" s="45" t="s">
        <v>173</v>
      </c>
      <c r="C198" s="27">
        <f>SUBTOTAL(9,C199:C207)</f>
        <v>0</v>
      </c>
      <c r="D198" s="27">
        <f>SUBTOTAL(9,D199:D207)</f>
        <v>0</v>
      </c>
      <c r="E198" s="27">
        <f>SUBTOTAL(9,E199:E207)</f>
        <v>0</v>
      </c>
      <c r="F198" s="27">
        <f>G198-D198</f>
        <v>0</v>
      </c>
      <c r="G198" s="27">
        <f>SUBTOTAL(9,G199:G207)</f>
        <v>0</v>
      </c>
      <c r="H198" s="35" t="str">
        <f>IF(C198&lt;&gt;0,E198/C198,"-")</f>
        <v>-</v>
      </c>
      <c r="I198" s="35" t="str">
        <f>IF(D198&lt;&gt;0,E198/D198,"-")</f>
        <v>-</v>
      </c>
      <c r="J198" s="56">
        <f>SUBTOTAL(9,J199:J207)</f>
        <v>0</v>
      </c>
      <c r="K198" s="56">
        <f>SUBTOTAL(9,K199:K207)</f>
        <v>0</v>
      </c>
      <c r="L198" s="27">
        <f>SUBTOTAL(9,L199:L207)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409.6" hidden="1" customHeight="1" x14ac:dyDescent="0.25">
      <c r="A200" s="46" t="s">
        <v>15</v>
      </c>
      <c r="B200" s="46" t="s">
        <v>173</v>
      </c>
      <c r="C200" s="25">
        <f>SUBTOTAL(9,C201:C206)</f>
        <v>0</v>
      </c>
      <c r="D200" s="25">
        <f>SUBTOTAL(9,D201:D206)</f>
        <v>0</v>
      </c>
      <c r="E200" s="25">
        <f>SUBTOTAL(9,E201:E206)</f>
        <v>0</v>
      </c>
      <c r="F200" s="25">
        <f>G200-D200</f>
        <v>0</v>
      </c>
      <c r="G200" s="25">
        <f>SUBTOTAL(9,G201:G206)</f>
        <v>0</v>
      </c>
      <c r="H200" s="36" t="str">
        <f>IF(C200&lt;&gt;0,E200/C200,"-")</f>
        <v>-</v>
      </c>
      <c r="I200" s="36" t="str">
        <f>IF(D200&lt;&gt;0,E200/D200,"-")</f>
        <v>-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15</v>
      </c>
      <c r="B202" s="47" t="s">
        <v>173</v>
      </c>
      <c r="C202" s="14">
        <f>SUBTOTAL(9,C203:C205)</f>
        <v>0</v>
      </c>
      <c r="D202" s="14">
        <f>SUBTOTAL(9,D203:D205)</f>
        <v>0</v>
      </c>
      <c r="E202" s="14">
        <f>SUBTOTAL(9,E203:E205)</f>
        <v>0</v>
      </c>
      <c r="F202" s="14">
        <f>G202-D202</f>
        <v>0</v>
      </c>
      <c r="G202" s="14">
        <f>SUBTOTAL(9,G203:G205)</f>
        <v>0</v>
      </c>
      <c r="H202" s="37" t="str">
        <f>IF(C202&lt;&gt;0,E202/C202,"-")</f>
        <v>-</v>
      </c>
      <c r="I202" s="37" t="str">
        <f>IF(D202&lt;&gt;0,E202/D202,"-")</f>
        <v>-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15</v>
      </c>
      <c r="B204" s="48" t="s">
        <v>173</v>
      </c>
      <c r="C204" s="3">
        <v>0</v>
      </c>
      <c r="D204" s="3">
        <v>0</v>
      </c>
      <c r="E204" s="3">
        <v>0</v>
      </c>
      <c r="F204" s="3">
        <f>G204-D204</f>
        <v>0</v>
      </c>
      <c r="G204" s="3"/>
      <c r="H204" s="29" t="str">
        <f>IF(C204&lt;&gt;0,0/C204,"-")</f>
        <v>-</v>
      </c>
      <c r="I204" s="29" t="str">
        <f>IF(D204&lt;&gt;0,E204/D204,"-")</f>
        <v>-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20.100000000000001" hidden="1" customHeight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s="16" customFormat="1" ht="18" customHeight="1" x14ac:dyDescent="0.25">
      <c r="A212" s="41" t="s">
        <v>272</v>
      </c>
      <c r="B212" s="41" t="s">
        <v>273</v>
      </c>
      <c r="C212" s="18">
        <f>SUBTOTAL(9,C213:C233)</f>
        <v>0</v>
      </c>
      <c r="D212" s="18">
        <f>SUBTOTAL(9,D213:D233)</f>
        <v>1280</v>
      </c>
      <c r="E212" s="18">
        <f>SUBTOTAL(9,E213:E233)</f>
        <v>0</v>
      </c>
      <c r="F212" s="18">
        <f>G212-D212</f>
        <v>-1280</v>
      </c>
      <c r="G212" s="18">
        <f>SUBTOTAL(9,G213:G233)</f>
        <v>0</v>
      </c>
      <c r="H212" s="28" t="str">
        <f>IF(C212&lt;&gt;0,E212/C212,"-")</f>
        <v>-</v>
      </c>
      <c r="I212" s="28">
        <f>IF(D212&lt;&gt;0,E212/D212,"-")</f>
        <v>0</v>
      </c>
      <c r="J212" s="52">
        <f>SUBTOTAL(9,J213:J233)</f>
        <v>1330</v>
      </c>
      <c r="K212" s="52">
        <f>SUBTOTAL(9,K213:K233)</f>
        <v>1330</v>
      </c>
      <c r="L212" s="18">
        <f>SUBTOTAL(9,L213:L233)</f>
        <v>0</v>
      </c>
    </row>
    <row r="213" spans="1:12" ht="30" hidden="1" customHeight="1" x14ac:dyDescent="0.25">
      <c r="A213" s="1"/>
      <c r="B213" s="5"/>
      <c r="C213" s="10"/>
      <c r="D213" s="10"/>
      <c r="E213" s="10"/>
      <c r="F213" s="10"/>
      <c r="G213" s="20"/>
      <c r="H213" s="31"/>
      <c r="I213" s="31"/>
      <c r="J213" s="51"/>
      <c r="K213" s="51"/>
      <c r="L213" s="20"/>
    </row>
    <row r="214" spans="1:12" s="16" customFormat="1" ht="409.6" hidden="1" customHeight="1" x14ac:dyDescent="0.25">
      <c r="A214" s="42" t="s">
        <v>3</v>
      </c>
      <c r="B214" s="42" t="s">
        <v>118</v>
      </c>
      <c r="C214" s="23">
        <f>SUBTOTAL(9,C215:C232)</f>
        <v>0</v>
      </c>
      <c r="D214" s="23">
        <f>SUBTOTAL(9,D215:D232)</f>
        <v>1280</v>
      </c>
      <c r="E214" s="23">
        <f>SUBTOTAL(9,E215:E232)</f>
        <v>0</v>
      </c>
      <c r="F214" s="23">
        <f>G214-D214</f>
        <v>-1280</v>
      </c>
      <c r="G214" s="23">
        <f>SUBTOTAL(9,G215:G232)</f>
        <v>0</v>
      </c>
      <c r="H214" s="32" t="str">
        <f>IF(C214&lt;&gt;0,E214/C214,"-")</f>
        <v>-</v>
      </c>
      <c r="I214" s="32">
        <f>IF(D214&lt;&gt;0,E214/D214,"-")</f>
        <v>0</v>
      </c>
      <c r="J214" s="53">
        <f>SUBTOTAL(9,J215:J232)</f>
        <v>1330</v>
      </c>
      <c r="K214" s="53">
        <f>SUBTOTAL(9,K215:K232)</f>
        <v>1330</v>
      </c>
      <c r="L214" s="23">
        <f>SUBTOTAL(9,L215:L232)</f>
        <v>0</v>
      </c>
    </row>
    <row r="215" spans="1:12" ht="30" hidden="1" customHeight="1" x14ac:dyDescent="0.25">
      <c r="A215" s="1"/>
      <c r="B215" s="1"/>
      <c r="C215" s="6"/>
      <c r="D215" s="11"/>
      <c r="E215" s="11"/>
      <c r="F215" s="11"/>
      <c r="G215" s="20"/>
      <c r="H215" s="31"/>
      <c r="I215" s="31"/>
      <c r="J215" s="51"/>
      <c r="K215" s="51"/>
      <c r="L215" s="20"/>
    </row>
    <row r="216" spans="1:12" ht="409.6" hidden="1" customHeight="1" x14ac:dyDescent="0.25">
      <c r="A216" s="43" t="s">
        <v>3</v>
      </c>
      <c r="B216" s="43" t="s">
        <v>118</v>
      </c>
      <c r="C216" s="24">
        <f>SUBTOTAL(9,C217:C231)</f>
        <v>0</v>
      </c>
      <c r="D216" s="24">
        <f>SUBTOTAL(9,D217:D231)</f>
        <v>1280</v>
      </c>
      <c r="E216" s="24">
        <f>SUBTOTAL(9,E217:E231)</f>
        <v>0</v>
      </c>
      <c r="F216" s="24">
        <f>G216-D216</f>
        <v>-1280</v>
      </c>
      <c r="G216" s="24">
        <f>SUBTOTAL(9,G217:G231)</f>
        <v>0</v>
      </c>
      <c r="H216" s="33" t="str">
        <f>IF(C216&lt;&gt;0,E216/C216,"-")</f>
        <v>-</v>
      </c>
      <c r="I216" s="33">
        <f>IF(D216&lt;&gt;0,E216/D216,"-")</f>
        <v>0</v>
      </c>
      <c r="J216" s="54">
        <f>SUBTOTAL(9,J217:J231)</f>
        <v>1330</v>
      </c>
      <c r="K216" s="54">
        <f>SUBTOTAL(9,K217:K231)</f>
        <v>1330</v>
      </c>
      <c r="L216" s="24">
        <f>SUBTOTAL(9,L217:L231)</f>
        <v>0</v>
      </c>
    </row>
    <row r="217" spans="1:12" ht="30" hidden="1" customHeight="1" x14ac:dyDescent="0.25">
      <c r="A217" s="1"/>
      <c r="B217" s="1"/>
      <c r="C217" s="6"/>
      <c r="D217" s="12"/>
      <c r="E217" s="12"/>
      <c r="F217" s="12"/>
      <c r="G217" s="20"/>
      <c r="H217" s="31"/>
      <c r="I217" s="31"/>
      <c r="J217" s="51"/>
      <c r="K217" s="51"/>
      <c r="L217" s="20"/>
    </row>
    <row r="218" spans="1:12" ht="409.6" hidden="1" customHeight="1" x14ac:dyDescent="0.25">
      <c r="A218" s="44" t="s">
        <v>3</v>
      </c>
      <c r="B218" s="44" t="s">
        <v>118</v>
      </c>
      <c r="C218" s="26">
        <f>SUBTOTAL(9,C219:C230)</f>
        <v>0</v>
      </c>
      <c r="D218" s="26">
        <f>SUBTOTAL(9,D219:D230)</f>
        <v>1280</v>
      </c>
      <c r="E218" s="26">
        <f>SUBTOTAL(9,E219:E230)</f>
        <v>0</v>
      </c>
      <c r="F218" s="26">
        <f>G218-D218</f>
        <v>-1280</v>
      </c>
      <c r="G218" s="26">
        <f>SUBTOTAL(9,G219:G230)</f>
        <v>0</v>
      </c>
      <c r="H218" s="34" t="str">
        <f>IF(C218&lt;&gt;0,E218/C218,"-")</f>
        <v>-</v>
      </c>
      <c r="I218" s="34">
        <f>IF(D218&lt;&gt;0,E218/D218,"-")</f>
        <v>0</v>
      </c>
      <c r="J218" s="55">
        <f>SUBTOTAL(9,J219:J230)</f>
        <v>1330</v>
      </c>
      <c r="K218" s="55">
        <f>SUBTOTAL(9,K219:K230)</f>
        <v>1330</v>
      </c>
      <c r="L218" s="26">
        <f>SUBTOTAL(9,L219:L230)</f>
        <v>0</v>
      </c>
    </row>
    <row r="219" spans="1:12" ht="30" hidden="1" customHeight="1" x14ac:dyDescent="0.25">
      <c r="A219" s="1"/>
      <c r="B219" s="1"/>
      <c r="C219" s="6"/>
      <c r="D219" s="13"/>
      <c r="E219" s="13"/>
      <c r="F219" s="13"/>
      <c r="G219" s="20"/>
      <c r="H219" s="31"/>
      <c r="I219" s="31"/>
      <c r="J219" s="51"/>
      <c r="K219" s="51"/>
      <c r="L219" s="20"/>
    </row>
    <row r="220" spans="1:12" ht="409.6" hidden="1" customHeight="1" x14ac:dyDescent="0.25">
      <c r="A220" s="45" t="s">
        <v>3</v>
      </c>
      <c r="B220" s="45" t="s">
        <v>118</v>
      </c>
      <c r="C220" s="27">
        <f>SUBTOTAL(9,C221:C229)</f>
        <v>0</v>
      </c>
      <c r="D220" s="27">
        <f>SUBTOTAL(9,D221:D229)</f>
        <v>1280</v>
      </c>
      <c r="E220" s="27">
        <f>SUBTOTAL(9,E221:E229)</f>
        <v>0</v>
      </c>
      <c r="F220" s="27">
        <f>G220-D220</f>
        <v>-1280</v>
      </c>
      <c r="G220" s="27">
        <f>SUBTOTAL(9,G221:G229)</f>
        <v>0</v>
      </c>
      <c r="H220" s="35" t="str">
        <f>IF(C220&lt;&gt;0,E220/C220,"-")</f>
        <v>-</v>
      </c>
      <c r="I220" s="35">
        <f>IF(D220&lt;&gt;0,E220/D220,"-")</f>
        <v>0</v>
      </c>
      <c r="J220" s="56">
        <f>SUBTOTAL(9,J221:J229)</f>
        <v>1330</v>
      </c>
      <c r="K220" s="56">
        <f>SUBTOTAL(9,K221:K229)</f>
        <v>1330</v>
      </c>
      <c r="L220" s="27">
        <f>SUBTOTAL(9,L221:L229)</f>
        <v>0</v>
      </c>
    </row>
    <row r="221" spans="1:12" ht="30" hidden="1" customHeight="1" x14ac:dyDescent="0.25">
      <c r="A221" s="1"/>
      <c r="B221" s="1"/>
      <c r="C221" s="6"/>
      <c r="D221" s="14"/>
      <c r="E221" s="14"/>
      <c r="F221" s="14"/>
      <c r="G221" s="20"/>
      <c r="H221" s="31"/>
      <c r="I221" s="31"/>
      <c r="J221" s="51"/>
      <c r="K221" s="51"/>
      <c r="L221" s="20"/>
    </row>
    <row r="222" spans="1:12" ht="409.6" hidden="1" customHeight="1" x14ac:dyDescent="0.25">
      <c r="A222" s="46" t="s">
        <v>3</v>
      </c>
      <c r="B222" s="46" t="s">
        <v>118</v>
      </c>
      <c r="C222" s="25">
        <f>SUBTOTAL(9,C223:C228)</f>
        <v>0</v>
      </c>
      <c r="D222" s="25">
        <f>SUBTOTAL(9,D223:D228)</f>
        <v>1280</v>
      </c>
      <c r="E222" s="25">
        <f>SUBTOTAL(9,E223:E228)</f>
        <v>0</v>
      </c>
      <c r="F222" s="25">
        <f>G222-D222</f>
        <v>-1280</v>
      </c>
      <c r="G222" s="25">
        <f>SUBTOTAL(9,G223:G228)</f>
        <v>0</v>
      </c>
      <c r="H222" s="36" t="str">
        <f>IF(C222&lt;&gt;0,E222/C222,"-")</f>
        <v>-</v>
      </c>
      <c r="I222" s="36">
        <f>IF(D222&lt;&gt;0,E222/D222,"-")</f>
        <v>0</v>
      </c>
      <c r="J222" s="57">
        <f>SUBTOTAL(9,J223:J228)</f>
        <v>1330</v>
      </c>
      <c r="K222" s="57">
        <f>SUBTOTAL(9,K223:K228)</f>
        <v>1330</v>
      </c>
      <c r="L222" s="25">
        <f>SUBTOTAL(9,L223:L228)</f>
        <v>0</v>
      </c>
    </row>
    <row r="223" spans="1:12" ht="22.5" hidden="1" customHeight="1" x14ac:dyDescent="0.25">
      <c r="A223" s="1"/>
      <c r="B223" s="1"/>
      <c r="C223" s="6"/>
      <c r="D223" s="14"/>
      <c r="E223" s="14"/>
      <c r="F223" s="14"/>
      <c r="G223" s="14"/>
      <c r="H223" s="37"/>
      <c r="I223" s="37"/>
      <c r="J223" s="58"/>
      <c r="K223" s="58"/>
      <c r="L223" s="14"/>
    </row>
    <row r="224" spans="1:12" ht="409.6" hidden="1" customHeight="1" x14ac:dyDescent="0.25">
      <c r="A224" s="47" t="s">
        <v>3</v>
      </c>
      <c r="B224" s="47" t="s">
        <v>118</v>
      </c>
      <c r="C224" s="14">
        <f>SUBTOTAL(9,C225:C227)</f>
        <v>0</v>
      </c>
      <c r="D224" s="14">
        <f>SUBTOTAL(9,D225:D227)</f>
        <v>1280</v>
      </c>
      <c r="E224" s="14">
        <f>SUBTOTAL(9,E225:E227)</f>
        <v>0</v>
      </c>
      <c r="F224" s="14">
        <f>G224-D224</f>
        <v>-1280</v>
      </c>
      <c r="G224" s="14">
        <f>SUBTOTAL(9,G225:G227)</f>
        <v>0</v>
      </c>
      <c r="H224" s="37" t="str">
        <f>IF(C224&lt;&gt;0,E224/C224,"-")</f>
        <v>-</v>
      </c>
      <c r="I224" s="37">
        <f>IF(D224&lt;&gt;0,E224/D224,"-")</f>
        <v>0</v>
      </c>
      <c r="J224" s="58">
        <f>SUBTOTAL(9,J225:J227)</f>
        <v>1330</v>
      </c>
      <c r="K224" s="58">
        <f>SUBTOTAL(9,K225:K227)</f>
        <v>1330</v>
      </c>
      <c r="L224" s="14">
        <f>SUBTOTAL(9,L225:L227)</f>
        <v>0</v>
      </c>
    </row>
    <row r="225" spans="1:12" ht="30" hidden="1" customHeight="1" x14ac:dyDescent="0.25">
      <c r="A225" s="1"/>
      <c r="B225" s="1"/>
      <c r="C225" s="6"/>
      <c r="D225" s="21"/>
      <c r="E225" s="21"/>
      <c r="F225" s="21"/>
      <c r="G225" s="20"/>
      <c r="H225" s="31"/>
      <c r="I225" s="31"/>
      <c r="J225" s="51"/>
      <c r="K225" s="51"/>
      <c r="L225" s="20"/>
    </row>
    <row r="226" spans="1:12" ht="15" customHeight="1" x14ac:dyDescent="0.25">
      <c r="A226" s="48" t="s">
        <v>3</v>
      </c>
      <c r="B226" s="48" t="s">
        <v>118</v>
      </c>
      <c r="C226" s="3">
        <v>0</v>
      </c>
      <c r="D226" s="3">
        <v>1280</v>
      </c>
      <c r="E226" s="3">
        <v>0</v>
      </c>
      <c r="F226" s="3">
        <f>G226-D226</f>
        <v>-1280</v>
      </c>
      <c r="G226" s="3"/>
      <c r="H226" s="29" t="str">
        <f>IF(C226&lt;&gt;0,0/C226,"-")</f>
        <v>-</v>
      </c>
      <c r="I226" s="29">
        <f>IF(D226&lt;&gt;0,E226/D226,"-")</f>
        <v>0</v>
      </c>
      <c r="J226" s="59">
        <v>1330</v>
      </c>
      <c r="K226" s="59">
        <v>1330</v>
      </c>
      <c r="L226" s="49">
        <v>0</v>
      </c>
    </row>
    <row r="227" spans="1:12" hidden="1" x14ac:dyDescent="0.25">
      <c r="A227" s="1"/>
      <c r="B227" s="1"/>
      <c r="C227" s="6"/>
      <c r="D227" s="3"/>
      <c r="E227" s="3"/>
      <c r="F227" s="3"/>
      <c r="G227" s="3"/>
      <c r="H227" s="29"/>
      <c r="I227" s="29"/>
      <c r="J227" s="59"/>
      <c r="K227" s="59"/>
      <c r="L227" s="3"/>
    </row>
    <row r="228" spans="1:12" hidden="1" x14ac:dyDescent="0.25">
      <c r="A228" s="1"/>
      <c r="B228" s="1"/>
      <c r="C228" s="6"/>
      <c r="D228" s="6"/>
      <c r="E228" s="6"/>
      <c r="F228" s="6"/>
      <c r="G228" s="20"/>
      <c r="H228" s="31"/>
      <c r="I228" s="31"/>
      <c r="J228" s="51"/>
      <c r="K228" s="51"/>
      <c r="L228" s="20"/>
    </row>
    <row r="229" spans="1:12" ht="20.100000000000001" hidden="1" customHeight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s="16" customFormat="1" ht="18" customHeight="1" x14ac:dyDescent="0.25">
      <c r="A234" s="41" t="s">
        <v>274</v>
      </c>
      <c r="B234" s="41" t="s">
        <v>275</v>
      </c>
      <c r="C234" s="18">
        <f>SUBTOTAL(9,C235:C274)</f>
        <v>0</v>
      </c>
      <c r="D234" s="18">
        <f>SUBTOTAL(9,D235:D274)</f>
        <v>50</v>
      </c>
      <c r="E234" s="18">
        <f>SUBTOTAL(9,E235:E274)</f>
        <v>0</v>
      </c>
      <c r="F234" s="18">
        <f>G234-D234</f>
        <v>-50</v>
      </c>
      <c r="G234" s="18">
        <f>SUBTOTAL(9,G235:G274)</f>
        <v>0</v>
      </c>
      <c r="H234" s="28" t="str">
        <f>IF(C234&lt;&gt;0,E234/C234,"-")</f>
        <v>-</v>
      </c>
      <c r="I234" s="28">
        <f>IF(D234&lt;&gt;0,E234/D234,"-")</f>
        <v>0</v>
      </c>
      <c r="J234" s="52">
        <f>SUBTOTAL(9,J235:J274)</f>
        <v>0</v>
      </c>
      <c r="K234" s="52">
        <f>SUBTOTAL(9,K235:K274)</f>
        <v>0</v>
      </c>
      <c r="L234" s="18">
        <f>SUBTOTAL(9,L235:L274)</f>
        <v>0</v>
      </c>
    </row>
    <row r="235" spans="1:12" ht="30" hidden="1" customHeight="1" x14ac:dyDescent="0.25">
      <c r="A235" s="1"/>
      <c r="B235" s="5"/>
      <c r="C235" s="10"/>
      <c r="D235" s="10"/>
      <c r="E235" s="10"/>
      <c r="F235" s="10"/>
      <c r="G235" s="20"/>
      <c r="H235" s="31"/>
      <c r="I235" s="31"/>
      <c r="J235" s="51"/>
      <c r="K235" s="51"/>
      <c r="L235" s="20"/>
    </row>
    <row r="236" spans="1:12" s="16" customFormat="1" ht="409.6" hidden="1" customHeight="1" x14ac:dyDescent="0.25">
      <c r="A236" s="42" t="s">
        <v>2</v>
      </c>
      <c r="B236" s="42" t="s">
        <v>150</v>
      </c>
      <c r="C236" s="23">
        <f>SUBTOTAL(9,C237:C254)</f>
        <v>0</v>
      </c>
      <c r="D236" s="23">
        <f>SUBTOTAL(9,D237:D254)</f>
        <v>0</v>
      </c>
      <c r="E236" s="23">
        <f>SUBTOTAL(9,E237:E254)</f>
        <v>0</v>
      </c>
      <c r="F236" s="23">
        <f>G236-D236</f>
        <v>0</v>
      </c>
      <c r="G236" s="23">
        <f>SUBTOTAL(9,G237:G254)</f>
        <v>0</v>
      </c>
      <c r="H236" s="32" t="str">
        <f>IF(C236&lt;&gt;0,E236/C236,"-")</f>
        <v>-</v>
      </c>
      <c r="I236" s="32" t="str">
        <f>IF(D236&lt;&gt;0,E236/D236,"-")</f>
        <v>-</v>
      </c>
      <c r="J236" s="53">
        <f>SUBTOTAL(9,J237:J254)</f>
        <v>0</v>
      </c>
      <c r="K236" s="53">
        <f>SUBTOTAL(9,K237:K254)</f>
        <v>0</v>
      </c>
      <c r="L236" s="23">
        <f>SUBTOTAL(9,L237:L254)</f>
        <v>0</v>
      </c>
    </row>
    <row r="237" spans="1:12" ht="30" hidden="1" customHeight="1" x14ac:dyDescent="0.25">
      <c r="A237" s="1"/>
      <c r="B237" s="1"/>
      <c r="C237" s="6"/>
      <c r="D237" s="11"/>
      <c r="E237" s="11"/>
      <c r="F237" s="11"/>
      <c r="G237" s="20"/>
      <c r="H237" s="31"/>
      <c r="I237" s="31"/>
      <c r="J237" s="51"/>
      <c r="K237" s="51"/>
      <c r="L237" s="20"/>
    </row>
    <row r="238" spans="1:12" ht="409.6" hidden="1" customHeight="1" x14ac:dyDescent="0.25">
      <c r="A238" s="43" t="s">
        <v>2</v>
      </c>
      <c r="B238" s="43" t="s">
        <v>150</v>
      </c>
      <c r="C238" s="24">
        <f>SUBTOTAL(9,C239:C253)</f>
        <v>0</v>
      </c>
      <c r="D238" s="24">
        <f>SUBTOTAL(9,D239:D253)</f>
        <v>0</v>
      </c>
      <c r="E238" s="24">
        <f>SUBTOTAL(9,E239:E253)</f>
        <v>0</v>
      </c>
      <c r="F238" s="24">
        <f>G238-D238</f>
        <v>0</v>
      </c>
      <c r="G238" s="24">
        <f>SUBTOTAL(9,G239:G253)</f>
        <v>0</v>
      </c>
      <c r="H238" s="33" t="str">
        <f>IF(C238&lt;&gt;0,E238/C238,"-")</f>
        <v>-</v>
      </c>
      <c r="I238" s="33" t="str">
        <f>IF(D238&lt;&gt;0,E238/D238,"-")</f>
        <v>-</v>
      </c>
      <c r="J238" s="54">
        <f>SUBTOTAL(9,J239:J253)</f>
        <v>0</v>
      </c>
      <c r="K238" s="54">
        <f>SUBTOTAL(9,K239:K253)</f>
        <v>0</v>
      </c>
      <c r="L238" s="24">
        <f>SUBTOTAL(9,L239:L253)</f>
        <v>0</v>
      </c>
    </row>
    <row r="239" spans="1:12" ht="30" hidden="1" customHeight="1" x14ac:dyDescent="0.25">
      <c r="A239" s="1"/>
      <c r="B239" s="1"/>
      <c r="C239" s="6"/>
      <c r="D239" s="12"/>
      <c r="E239" s="12"/>
      <c r="F239" s="12"/>
      <c r="G239" s="20"/>
      <c r="H239" s="31"/>
      <c r="I239" s="31"/>
      <c r="J239" s="51"/>
      <c r="K239" s="51"/>
      <c r="L239" s="20"/>
    </row>
    <row r="240" spans="1:12" ht="409.6" hidden="1" customHeight="1" x14ac:dyDescent="0.25">
      <c r="A240" s="44" t="s">
        <v>2</v>
      </c>
      <c r="B240" s="44" t="s">
        <v>150</v>
      </c>
      <c r="C240" s="26">
        <f>SUBTOTAL(9,C241:C252)</f>
        <v>0</v>
      </c>
      <c r="D240" s="26">
        <f>SUBTOTAL(9,D241:D252)</f>
        <v>0</v>
      </c>
      <c r="E240" s="26">
        <f>SUBTOTAL(9,E241:E252)</f>
        <v>0</v>
      </c>
      <c r="F240" s="26">
        <f>G240-D240</f>
        <v>0</v>
      </c>
      <c r="G240" s="26">
        <f>SUBTOTAL(9,G241:G252)</f>
        <v>0</v>
      </c>
      <c r="H240" s="34" t="str">
        <f>IF(C240&lt;&gt;0,E240/C240,"-")</f>
        <v>-</v>
      </c>
      <c r="I240" s="34" t="str">
        <f>IF(D240&lt;&gt;0,E240/D240,"-")</f>
        <v>-</v>
      </c>
      <c r="J240" s="55">
        <f>SUBTOTAL(9,J241:J252)</f>
        <v>0</v>
      </c>
      <c r="K240" s="55">
        <f>SUBTOTAL(9,K241:K252)</f>
        <v>0</v>
      </c>
      <c r="L240" s="26">
        <f>SUBTOTAL(9,L241:L252)</f>
        <v>0</v>
      </c>
    </row>
    <row r="241" spans="1:12" ht="30" hidden="1" customHeight="1" x14ac:dyDescent="0.25">
      <c r="A241" s="1"/>
      <c r="B241" s="1"/>
      <c r="C241" s="6"/>
      <c r="D241" s="13"/>
      <c r="E241" s="13"/>
      <c r="F241" s="13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5" t="s">
        <v>2</v>
      </c>
      <c r="B242" s="45" t="s">
        <v>150</v>
      </c>
      <c r="C242" s="27">
        <f>SUBTOTAL(9,C243:C251)</f>
        <v>0</v>
      </c>
      <c r="D242" s="27">
        <f>SUBTOTAL(9,D243:D251)</f>
        <v>0</v>
      </c>
      <c r="E242" s="27">
        <f>SUBTOTAL(9,E243:E251)</f>
        <v>0</v>
      </c>
      <c r="F242" s="27">
        <f>G242-D242</f>
        <v>0</v>
      </c>
      <c r="G242" s="27">
        <f>SUBTOTAL(9,G243:G251)</f>
        <v>0</v>
      </c>
      <c r="H242" s="35" t="str">
        <f>IF(C242&lt;&gt;0,E242/C242,"-")</f>
        <v>-</v>
      </c>
      <c r="I242" s="35" t="str">
        <f>IF(D242&lt;&gt;0,E242/D242,"-")</f>
        <v>-</v>
      </c>
      <c r="J242" s="56">
        <f>SUBTOTAL(9,J243:J251)</f>
        <v>0</v>
      </c>
      <c r="K242" s="56">
        <f>SUBTOTAL(9,K243:K251)</f>
        <v>0</v>
      </c>
      <c r="L242" s="27">
        <f>SUBTOTAL(9,L243:L251)</f>
        <v>0</v>
      </c>
    </row>
    <row r="243" spans="1:12" ht="30" hidden="1" customHeight="1" x14ac:dyDescent="0.25">
      <c r="A243" s="1"/>
      <c r="B243" s="1"/>
      <c r="C243" s="6"/>
      <c r="D243" s="14"/>
      <c r="E243" s="14"/>
      <c r="F243" s="14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6" t="s">
        <v>2</v>
      </c>
      <c r="B244" s="46" t="s">
        <v>150</v>
      </c>
      <c r="C244" s="25">
        <f>SUBTOTAL(9,C245:C250)</f>
        <v>0</v>
      </c>
      <c r="D244" s="25">
        <f>SUBTOTAL(9,D245:D250)</f>
        <v>0</v>
      </c>
      <c r="E244" s="25">
        <f>SUBTOTAL(9,E245:E250)</f>
        <v>0</v>
      </c>
      <c r="F244" s="25">
        <f>G244-D244</f>
        <v>0</v>
      </c>
      <c r="G244" s="25">
        <f>SUBTOTAL(9,G245:G250)</f>
        <v>0</v>
      </c>
      <c r="H244" s="36" t="str">
        <f>IF(C244&lt;&gt;0,E244/C244,"-")</f>
        <v>-</v>
      </c>
      <c r="I244" s="36" t="str">
        <f>IF(D244&lt;&gt;0,E244/D244,"-")</f>
        <v>-</v>
      </c>
      <c r="J244" s="57">
        <f>SUBTOTAL(9,J245:J250)</f>
        <v>0</v>
      </c>
      <c r="K244" s="57">
        <f>SUBTOTAL(9,K245:K250)</f>
        <v>0</v>
      </c>
      <c r="L244" s="25">
        <f>SUBTOTAL(9,L245:L250)</f>
        <v>0</v>
      </c>
    </row>
    <row r="245" spans="1:12" ht="22.5" hidden="1" customHeight="1" x14ac:dyDescent="0.25">
      <c r="A245" s="1"/>
      <c r="B245" s="1"/>
      <c r="C245" s="6"/>
      <c r="D245" s="14"/>
      <c r="E245" s="14"/>
      <c r="F245" s="14"/>
      <c r="G245" s="14"/>
      <c r="H245" s="37"/>
      <c r="I245" s="37"/>
      <c r="J245" s="58"/>
      <c r="K245" s="58"/>
      <c r="L245" s="14"/>
    </row>
    <row r="246" spans="1:12" ht="409.6" hidden="1" customHeight="1" x14ac:dyDescent="0.25">
      <c r="A246" s="47" t="s">
        <v>2</v>
      </c>
      <c r="B246" s="47" t="s">
        <v>150</v>
      </c>
      <c r="C246" s="14">
        <f>SUBTOTAL(9,C247:C249)</f>
        <v>0</v>
      </c>
      <c r="D246" s="14">
        <f>SUBTOTAL(9,D247:D249)</f>
        <v>0</v>
      </c>
      <c r="E246" s="14">
        <f>SUBTOTAL(9,E247:E249)</f>
        <v>0</v>
      </c>
      <c r="F246" s="14">
        <f>G246-D246</f>
        <v>0</v>
      </c>
      <c r="G246" s="14">
        <f>SUBTOTAL(9,G247:G249)</f>
        <v>0</v>
      </c>
      <c r="H246" s="37" t="str">
        <f>IF(C246&lt;&gt;0,E246/C246,"-")</f>
        <v>-</v>
      </c>
      <c r="I246" s="37" t="str">
        <f>IF(D246&lt;&gt;0,E246/D246,"-")</f>
        <v>-</v>
      </c>
      <c r="J246" s="58">
        <f>SUBTOTAL(9,J247:J249)</f>
        <v>0</v>
      </c>
      <c r="K246" s="58">
        <f>SUBTOTAL(9,K247:K249)</f>
        <v>0</v>
      </c>
      <c r="L246" s="14">
        <f>SUBTOTAL(9,L247:L249)</f>
        <v>0</v>
      </c>
    </row>
    <row r="247" spans="1:12" ht="30" hidden="1" customHeight="1" x14ac:dyDescent="0.25">
      <c r="A247" s="1"/>
      <c r="B247" s="1"/>
      <c r="C247" s="6"/>
      <c r="D247" s="21"/>
      <c r="E247" s="21"/>
      <c r="F247" s="21"/>
      <c r="G247" s="20"/>
      <c r="H247" s="31"/>
      <c r="I247" s="31"/>
      <c r="J247" s="51"/>
      <c r="K247" s="51"/>
      <c r="L247" s="20"/>
    </row>
    <row r="248" spans="1:12" ht="15" customHeight="1" x14ac:dyDescent="0.25">
      <c r="A248" s="48" t="s">
        <v>2</v>
      </c>
      <c r="B248" s="48" t="s">
        <v>150</v>
      </c>
      <c r="C248" s="3">
        <v>0</v>
      </c>
      <c r="D248" s="3">
        <v>0</v>
      </c>
      <c r="E248" s="3">
        <v>0</v>
      </c>
      <c r="F248" s="3">
        <f>G248-D248</f>
        <v>0</v>
      </c>
      <c r="G248" s="3"/>
      <c r="H248" s="29" t="str">
        <f>IF(C248&lt;&gt;0,0/C248,"-")</f>
        <v>-</v>
      </c>
      <c r="I248" s="29" t="str">
        <f>IF(D248&lt;&gt;0,E248/D248,"-")</f>
        <v>-</v>
      </c>
      <c r="J248" s="59">
        <v>0</v>
      </c>
      <c r="K248" s="59">
        <v>0</v>
      </c>
      <c r="L248" s="49">
        <v>0</v>
      </c>
    </row>
    <row r="249" spans="1:12" hidden="1" x14ac:dyDescent="0.25">
      <c r="A249" s="1"/>
      <c r="B249" s="1"/>
      <c r="C249" s="6"/>
      <c r="D249" s="3"/>
      <c r="E249" s="3"/>
      <c r="F249" s="3"/>
      <c r="G249" s="3"/>
      <c r="H249" s="29"/>
      <c r="I249" s="29"/>
      <c r="J249" s="59"/>
      <c r="K249" s="59"/>
      <c r="L249" s="3"/>
    </row>
    <row r="250" spans="1:12" hidden="1" x14ac:dyDescent="0.25">
      <c r="A250" s="1"/>
      <c r="B250" s="1"/>
      <c r="C250" s="6"/>
      <c r="D250" s="6"/>
      <c r="E250" s="6"/>
      <c r="F250" s="6"/>
      <c r="G250" s="20"/>
      <c r="H250" s="31"/>
      <c r="I250" s="31"/>
      <c r="J250" s="51"/>
      <c r="K250" s="51"/>
      <c r="L250" s="20"/>
    </row>
    <row r="251" spans="1:12" ht="20.100000000000001" hidden="1" customHeight="1" x14ac:dyDescent="0.25">
      <c r="A251" s="1"/>
      <c r="B251" s="1"/>
      <c r="C251" s="6"/>
      <c r="D251" s="6"/>
      <c r="E251" s="6"/>
      <c r="F251" s="6"/>
      <c r="G251" s="20"/>
      <c r="H251" s="31"/>
      <c r="I251" s="31"/>
      <c r="J251" s="51"/>
      <c r="K251" s="51"/>
      <c r="L251" s="20"/>
    </row>
    <row r="252" spans="1:12" ht="20.100000000000001" hidden="1" customHeight="1" x14ac:dyDescent="0.25">
      <c r="A252" s="1"/>
      <c r="B252" s="1"/>
      <c r="C252" s="6"/>
      <c r="D252" s="6"/>
      <c r="E252" s="6"/>
      <c r="F252" s="6"/>
      <c r="G252" s="20"/>
      <c r="H252" s="31"/>
      <c r="I252" s="31"/>
      <c r="J252" s="51"/>
      <c r="K252" s="51"/>
      <c r="L252" s="20"/>
    </row>
    <row r="253" spans="1:12" ht="20.100000000000001" hidden="1" customHeight="1" x14ac:dyDescent="0.25">
      <c r="A253" s="1"/>
      <c r="B253" s="1"/>
      <c r="C253" s="6"/>
      <c r="D253" s="6"/>
      <c r="E253" s="6"/>
      <c r="F253" s="6"/>
      <c r="G253" s="20"/>
      <c r="H253" s="31"/>
      <c r="I253" s="31"/>
      <c r="J253" s="51"/>
      <c r="K253" s="51"/>
      <c r="L253" s="20"/>
    </row>
    <row r="254" spans="1:12" ht="20.100000000000001" hidden="1" customHeight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s="16" customFormat="1" ht="409.6" hidden="1" customHeight="1" x14ac:dyDescent="0.25">
      <c r="A255" s="42" t="s">
        <v>3</v>
      </c>
      <c r="B255" s="42" t="s">
        <v>118</v>
      </c>
      <c r="C255" s="23">
        <f>SUBTOTAL(9,C256:C273)</f>
        <v>0</v>
      </c>
      <c r="D255" s="23">
        <f>SUBTOTAL(9,D256:D273)</f>
        <v>50</v>
      </c>
      <c r="E255" s="23">
        <f>SUBTOTAL(9,E256:E273)</f>
        <v>0</v>
      </c>
      <c r="F255" s="23">
        <f>G255-D255</f>
        <v>-50</v>
      </c>
      <c r="G255" s="23">
        <f>SUBTOTAL(9,G256:G273)</f>
        <v>0</v>
      </c>
      <c r="H255" s="32" t="str">
        <f>IF(C255&lt;&gt;0,E255/C255,"-")</f>
        <v>-</v>
      </c>
      <c r="I255" s="32">
        <f>IF(D255&lt;&gt;0,E255/D255,"-")</f>
        <v>0</v>
      </c>
      <c r="J255" s="53">
        <f>SUBTOTAL(9,J256:J273)</f>
        <v>0</v>
      </c>
      <c r="K255" s="53">
        <f>SUBTOTAL(9,K256:K273)</f>
        <v>0</v>
      </c>
      <c r="L255" s="23">
        <f>SUBTOTAL(9,L256:L273)</f>
        <v>0</v>
      </c>
    </row>
    <row r="256" spans="1:12" ht="30" hidden="1" customHeight="1" x14ac:dyDescent="0.25">
      <c r="A256" s="1"/>
      <c r="B256" s="1"/>
      <c r="C256" s="6"/>
      <c r="D256" s="11"/>
      <c r="E256" s="11"/>
      <c r="F256" s="11"/>
      <c r="G256" s="20"/>
      <c r="H256" s="31"/>
      <c r="I256" s="31"/>
      <c r="J256" s="51"/>
      <c r="K256" s="51"/>
      <c r="L256" s="20"/>
    </row>
    <row r="257" spans="1:12" ht="409.6" hidden="1" customHeight="1" x14ac:dyDescent="0.25">
      <c r="A257" s="43" t="s">
        <v>3</v>
      </c>
      <c r="B257" s="43" t="s">
        <v>118</v>
      </c>
      <c r="C257" s="24">
        <f>SUBTOTAL(9,C258:C272)</f>
        <v>0</v>
      </c>
      <c r="D257" s="24">
        <f>SUBTOTAL(9,D258:D272)</f>
        <v>50</v>
      </c>
      <c r="E257" s="24">
        <f>SUBTOTAL(9,E258:E272)</f>
        <v>0</v>
      </c>
      <c r="F257" s="24">
        <f>G257-D257</f>
        <v>-50</v>
      </c>
      <c r="G257" s="24">
        <f>SUBTOTAL(9,G258:G272)</f>
        <v>0</v>
      </c>
      <c r="H257" s="33" t="str">
        <f>IF(C257&lt;&gt;0,E257/C257,"-")</f>
        <v>-</v>
      </c>
      <c r="I257" s="33">
        <f>IF(D257&lt;&gt;0,E257/D257,"-")</f>
        <v>0</v>
      </c>
      <c r="J257" s="54">
        <f>SUBTOTAL(9,J258:J272)</f>
        <v>0</v>
      </c>
      <c r="K257" s="54">
        <f>SUBTOTAL(9,K258:K272)</f>
        <v>0</v>
      </c>
      <c r="L257" s="24">
        <f>SUBTOTAL(9,L258:L272)</f>
        <v>0</v>
      </c>
    </row>
    <row r="258" spans="1:12" ht="30" hidden="1" customHeight="1" x14ac:dyDescent="0.25">
      <c r="A258" s="1"/>
      <c r="B258" s="1"/>
      <c r="C258" s="6"/>
      <c r="D258" s="12"/>
      <c r="E258" s="12"/>
      <c r="F258" s="12"/>
      <c r="G258" s="20"/>
      <c r="H258" s="31"/>
      <c r="I258" s="31"/>
      <c r="J258" s="51"/>
      <c r="K258" s="51"/>
      <c r="L258" s="20"/>
    </row>
    <row r="259" spans="1:12" ht="409.6" hidden="1" customHeight="1" x14ac:dyDescent="0.25">
      <c r="A259" s="44" t="s">
        <v>3</v>
      </c>
      <c r="B259" s="44" t="s">
        <v>118</v>
      </c>
      <c r="C259" s="26">
        <f>SUBTOTAL(9,C260:C271)</f>
        <v>0</v>
      </c>
      <c r="D259" s="26">
        <f>SUBTOTAL(9,D260:D271)</f>
        <v>50</v>
      </c>
      <c r="E259" s="26">
        <f>SUBTOTAL(9,E260:E271)</f>
        <v>0</v>
      </c>
      <c r="F259" s="26">
        <f>G259-D259</f>
        <v>-50</v>
      </c>
      <c r="G259" s="26">
        <f>SUBTOTAL(9,G260:G271)</f>
        <v>0</v>
      </c>
      <c r="H259" s="34" t="str">
        <f>IF(C259&lt;&gt;0,E259/C259,"-")</f>
        <v>-</v>
      </c>
      <c r="I259" s="34">
        <f>IF(D259&lt;&gt;0,E259/D259,"-")</f>
        <v>0</v>
      </c>
      <c r="J259" s="55">
        <f>SUBTOTAL(9,J260:J271)</f>
        <v>0</v>
      </c>
      <c r="K259" s="55">
        <f>SUBTOTAL(9,K260:K271)</f>
        <v>0</v>
      </c>
      <c r="L259" s="26">
        <f>SUBTOTAL(9,L260:L271)</f>
        <v>0</v>
      </c>
    </row>
    <row r="260" spans="1:12" ht="30" hidden="1" customHeight="1" x14ac:dyDescent="0.25">
      <c r="A260" s="1"/>
      <c r="B260" s="1"/>
      <c r="C260" s="6"/>
      <c r="D260" s="13"/>
      <c r="E260" s="13"/>
      <c r="F260" s="13"/>
      <c r="G260" s="20"/>
      <c r="H260" s="31"/>
      <c r="I260" s="31"/>
      <c r="J260" s="51"/>
      <c r="K260" s="51"/>
      <c r="L260" s="20"/>
    </row>
    <row r="261" spans="1:12" ht="409.6" hidden="1" customHeight="1" x14ac:dyDescent="0.25">
      <c r="A261" s="45" t="s">
        <v>3</v>
      </c>
      <c r="B261" s="45" t="s">
        <v>118</v>
      </c>
      <c r="C261" s="27">
        <f>SUBTOTAL(9,C262:C270)</f>
        <v>0</v>
      </c>
      <c r="D261" s="27">
        <f>SUBTOTAL(9,D262:D270)</f>
        <v>50</v>
      </c>
      <c r="E261" s="27">
        <f>SUBTOTAL(9,E262:E270)</f>
        <v>0</v>
      </c>
      <c r="F261" s="27">
        <f>G261-D261</f>
        <v>-50</v>
      </c>
      <c r="G261" s="27">
        <f>SUBTOTAL(9,G262:G270)</f>
        <v>0</v>
      </c>
      <c r="H261" s="35" t="str">
        <f>IF(C261&lt;&gt;0,E261/C261,"-")</f>
        <v>-</v>
      </c>
      <c r="I261" s="35">
        <f>IF(D261&lt;&gt;0,E261/D261,"-")</f>
        <v>0</v>
      </c>
      <c r="J261" s="56">
        <f>SUBTOTAL(9,J262:J270)</f>
        <v>0</v>
      </c>
      <c r="K261" s="56">
        <f>SUBTOTAL(9,K262:K270)</f>
        <v>0</v>
      </c>
      <c r="L261" s="27">
        <f>SUBTOTAL(9,L262:L270)</f>
        <v>0</v>
      </c>
    </row>
    <row r="262" spans="1:12" ht="30" hidden="1" customHeight="1" x14ac:dyDescent="0.25">
      <c r="A262" s="1"/>
      <c r="B262" s="1"/>
      <c r="C262" s="6"/>
      <c r="D262" s="14"/>
      <c r="E262" s="14"/>
      <c r="F262" s="14"/>
      <c r="G262" s="20"/>
      <c r="H262" s="31"/>
      <c r="I262" s="31"/>
      <c r="J262" s="51"/>
      <c r="K262" s="51"/>
      <c r="L262" s="20"/>
    </row>
    <row r="263" spans="1:12" ht="409.6" hidden="1" customHeight="1" x14ac:dyDescent="0.25">
      <c r="A263" s="46" t="s">
        <v>3</v>
      </c>
      <c r="B263" s="46" t="s">
        <v>118</v>
      </c>
      <c r="C263" s="25">
        <f>SUBTOTAL(9,C264:C269)</f>
        <v>0</v>
      </c>
      <c r="D263" s="25">
        <f>SUBTOTAL(9,D264:D269)</f>
        <v>50</v>
      </c>
      <c r="E263" s="25">
        <f>SUBTOTAL(9,E264:E269)</f>
        <v>0</v>
      </c>
      <c r="F263" s="25">
        <f>G263-D263</f>
        <v>-50</v>
      </c>
      <c r="G263" s="25">
        <f>SUBTOTAL(9,G264:G269)</f>
        <v>0</v>
      </c>
      <c r="H263" s="36" t="str">
        <f>IF(C263&lt;&gt;0,E263/C263,"-")</f>
        <v>-</v>
      </c>
      <c r="I263" s="36">
        <f>IF(D263&lt;&gt;0,E263/D263,"-")</f>
        <v>0</v>
      </c>
      <c r="J263" s="57">
        <f>SUBTOTAL(9,J264:J269)</f>
        <v>0</v>
      </c>
      <c r="K263" s="57">
        <f>SUBTOTAL(9,K264:K269)</f>
        <v>0</v>
      </c>
      <c r="L263" s="25">
        <f>SUBTOTAL(9,L264:L269)</f>
        <v>0</v>
      </c>
    </row>
    <row r="264" spans="1:12" ht="22.5" hidden="1" customHeight="1" x14ac:dyDescent="0.25">
      <c r="A264" s="1"/>
      <c r="B264" s="1"/>
      <c r="C264" s="6"/>
      <c r="D264" s="14"/>
      <c r="E264" s="14"/>
      <c r="F264" s="14"/>
      <c r="G264" s="14"/>
      <c r="H264" s="37"/>
      <c r="I264" s="37"/>
      <c r="J264" s="58"/>
      <c r="K264" s="58"/>
      <c r="L264" s="14"/>
    </row>
    <row r="265" spans="1:12" ht="409.6" hidden="1" customHeight="1" x14ac:dyDescent="0.25">
      <c r="A265" s="47" t="s">
        <v>3</v>
      </c>
      <c r="B265" s="47" t="s">
        <v>118</v>
      </c>
      <c r="C265" s="14">
        <f>SUBTOTAL(9,C266:C268)</f>
        <v>0</v>
      </c>
      <c r="D265" s="14">
        <f>SUBTOTAL(9,D266:D268)</f>
        <v>50</v>
      </c>
      <c r="E265" s="14">
        <f>SUBTOTAL(9,E266:E268)</f>
        <v>0</v>
      </c>
      <c r="F265" s="14">
        <f>G265-D265</f>
        <v>-50</v>
      </c>
      <c r="G265" s="14">
        <f>SUBTOTAL(9,G266:G268)</f>
        <v>0</v>
      </c>
      <c r="H265" s="37" t="str">
        <f>IF(C265&lt;&gt;0,E265/C265,"-")</f>
        <v>-</v>
      </c>
      <c r="I265" s="37">
        <f>IF(D265&lt;&gt;0,E265/D265,"-")</f>
        <v>0</v>
      </c>
      <c r="J265" s="58">
        <f>SUBTOTAL(9,J266:J268)</f>
        <v>0</v>
      </c>
      <c r="K265" s="58">
        <f>SUBTOTAL(9,K266:K268)</f>
        <v>0</v>
      </c>
      <c r="L265" s="14">
        <f>SUBTOTAL(9,L266:L268)</f>
        <v>0</v>
      </c>
    </row>
    <row r="266" spans="1:12" ht="30" hidden="1" customHeight="1" x14ac:dyDescent="0.25">
      <c r="A266" s="1"/>
      <c r="B266" s="1"/>
      <c r="C266" s="6"/>
      <c r="D266" s="21"/>
      <c r="E266" s="21"/>
      <c r="F266" s="21"/>
      <c r="G266" s="20"/>
      <c r="H266" s="31"/>
      <c r="I266" s="31"/>
      <c r="J266" s="51"/>
      <c r="K266" s="51"/>
      <c r="L266" s="20"/>
    </row>
    <row r="267" spans="1:12" ht="15" customHeight="1" x14ac:dyDescent="0.25">
      <c r="A267" s="48" t="s">
        <v>3</v>
      </c>
      <c r="B267" s="48" t="s">
        <v>118</v>
      </c>
      <c r="C267" s="3">
        <v>0</v>
      </c>
      <c r="D267" s="3">
        <v>50</v>
      </c>
      <c r="E267" s="3">
        <v>0</v>
      </c>
      <c r="F267" s="3">
        <f>G267-D267</f>
        <v>-50</v>
      </c>
      <c r="G267" s="3"/>
      <c r="H267" s="29" t="str">
        <f>IF(C267&lt;&gt;0,0/C267,"-")</f>
        <v>-</v>
      </c>
      <c r="I267" s="29">
        <f>IF(D267&lt;&gt;0,E267/D267,"-")</f>
        <v>0</v>
      </c>
      <c r="J267" s="59">
        <v>0</v>
      </c>
      <c r="K267" s="59">
        <v>0</v>
      </c>
      <c r="L267" s="49">
        <v>0</v>
      </c>
    </row>
    <row r="268" spans="1:12" hidden="1" x14ac:dyDescent="0.25">
      <c r="A268" s="1"/>
      <c r="B268" s="1"/>
      <c r="C268" s="6"/>
      <c r="D268" s="3"/>
      <c r="E268" s="3"/>
      <c r="F268" s="3"/>
      <c r="G268" s="3"/>
      <c r="H268" s="29"/>
      <c r="I268" s="29"/>
      <c r="J268" s="59"/>
      <c r="K268" s="59"/>
      <c r="L268" s="3"/>
    </row>
    <row r="269" spans="1:12" hidden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20.100000000000001" hidden="1" customHeight="1" x14ac:dyDescent="0.25">
      <c r="A271" s="1"/>
      <c r="B271" s="1"/>
      <c r="C271" s="6"/>
      <c r="D271" s="6"/>
      <c r="E271" s="6"/>
      <c r="F271" s="6"/>
      <c r="G271" s="20"/>
      <c r="H271" s="31"/>
      <c r="I271" s="31"/>
      <c r="J271" s="51"/>
      <c r="K271" s="51"/>
      <c r="L271" s="20"/>
    </row>
    <row r="272" spans="1:12" ht="20.100000000000001" hidden="1" customHeight="1" x14ac:dyDescent="0.25">
      <c r="A272" s="1"/>
      <c r="B272" s="1"/>
      <c r="C272" s="6"/>
      <c r="D272" s="6"/>
      <c r="E272" s="6"/>
      <c r="F272" s="6"/>
      <c r="G272" s="20"/>
      <c r="H272" s="31"/>
      <c r="I272" s="31"/>
      <c r="J272" s="51"/>
      <c r="K272" s="51"/>
      <c r="L272" s="20"/>
    </row>
    <row r="273" spans="1:12" ht="20.100000000000001" hidden="1" customHeight="1" x14ac:dyDescent="0.25">
      <c r="A273" s="1"/>
      <c r="B273" s="1"/>
      <c r="C273" s="6"/>
      <c r="D273" s="6"/>
      <c r="E273" s="6"/>
      <c r="F273" s="6"/>
      <c r="G273" s="20"/>
      <c r="H273" s="31"/>
      <c r="I273" s="31"/>
      <c r="J273" s="51"/>
      <c r="K273" s="51"/>
      <c r="L273" s="20"/>
    </row>
    <row r="274" spans="1:12" ht="20.100000000000001" hidden="1" customHeight="1" x14ac:dyDescent="0.25">
      <c r="A274" s="1"/>
      <c r="B274" s="1"/>
      <c r="C274" s="6"/>
      <c r="D274" s="6"/>
      <c r="E274" s="6"/>
      <c r="F274" s="6"/>
      <c r="G274" s="20"/>
      <c r="H274" s="31"/>
      <c r="I274" s="31"/>
      <c r="J274" s="51"/>
      <c r="K274" s="51"/>
      <c r="L274" s="20"/>
    </row>
    <row r="275" spans="1:12" hidden="1" x14ac:dyDescent="0.25">
      <c r="A275" s="1"/>
      <c r="B275" s="1"/>
      <c r="C275" s="6"/>
      <c r="D275" s="6"/>
      <c r="E275" s="6"/>
      <c r="F275" s="6"/>
      <c r="G275" s="20"/>
      <c r="H275" s="31"/>
      <c r="I275" s="31"/>
      <c r="J275" s="51"/>
      <c r="K275" s="51"/>
      <c r="L275" s="20"/>
    </row>
    <row r="276" spans="1:12" s="16" customFormat="1" ht="18" customHeight="1" x14ac:dyDescent="0.25">
      <c r="A276" s="39" t="s">
        <v>276</v>
      </c>
      <c r="B276" s="39" t="s">
        <v>238</v>
      </c>
      <c r="C276" s="19">
        <f>SUBTOTAL(9,C277:C341)</f>
        <v>0</v>
      </c>
      <c r="D276" s="19">
        <f>SUBTOTAL(9,D277:D341)</f>
        <v>11950</v>
      </c>
      <c r="E276" s="19">
        <f>SUBTOTAL(9,E277:E341)</f>
        <v>1339.07</v>
      </c>
      <c r="F276" s="19">
        <f>G276-D276</f>
        <v>-11950</v>
      </c>
      <c r="G276" s="19">
        <f>SUBTOTAL(9,G277:G341)</f>
        <v>0</v>
      </c>
      <c r="H276" s="30" t="str">
        <f>IF(C276&lt;&gt;0,E276/C276,"-")</f>
        <v>-</v>
      </c>
      <c r="I276" s="30">
        <f>IF(D276&lt;&gt;0,E276/D276,"-")</f>
        <v>0.11205606694560669</v>
      </c>
      <c r="J276" s="50">
        <f>SUBTOTAL(9,J277:J341)</f>
        <v>1330</v>
      </c>
      <c r="K276" s="50">
        <f>SUBTOTAL(9,K277:K341)</f>
        <v>1330</v>
      </c>
      <c r="L276" s="19">
        <f>SUBTOTAL(9,L277:L341)</f>
        <v>0</v>
      </c>
    </row>
    <row r="277" spans="1:12" ht="30" hidden="1" customHeight="1" x14ac:dyDescent="0.3">
      <c r="A277" s="40"/>
      <c r="B277" s="40"/>
      <c r="C277" s="9"/>
      <c r="D277" s="9"/>
      <c r="E277" s="9"/>
      <c r="F277" s="9"/>
      <c r="G277" s="20"/>
      <c r="H277" s="31"/>
      <c r="I277" s="31"/>
      <c r="J277" s="51"/>
      <c r="K277" s="51"/>
      <c r="L277" s="20"/>
    </row>
    <row r="278" spans="1:12" s="16" customFormat="1" ht="18" customHeight="1" x14ac:dyDescent="0.25">
      <c r="A278" s="41" t="s">
        <v>15</v>
      </c>
      <c r="B278" s="41" t="s">
        <v>277</v>
      </c>
      <c r="C278" s="18">
        <f>SUBTOTAL(9,C279:C299)</f>
        <v>0</v>
      </c>
      <c r="D278" s="18">
        <f>SUBTOTAL(9,D279:D299)</f>
        <v>10620</v>
      </c>
      <c r="E278" s="18">
        <f>SUBTOTAL(9,E279:E299)</f>
        <v>0</v>
      </c>
      <c r="F278" s="18">
        <f>G278-D278</f>
        <v>-10620</v>
      </c>
      <c r="G278" s="18">
        <f>SUBTOTAL(9,G279:G299)</f>
        <v>0</v>
      </c>
      <c r="H278" s="28" t="str">
        <f>IF(C278&lt;&gt;0,E278/C278,"-")</f>
        <v>-</v>
      </c>
      <c r="I278" s="28">
        <f>IF(D278&lt;&gt;0,E278/D278,"-")</f>
        <v>0</v>
      </c>
      <c r="J278" s="52">
        <f>SUBTOTAL(9,J279:J299)</f>
        <v>0</v>
      </c>
      <c r="K278" s="52">
        <f>SUBTOTAL(9,K279:K299)</f>
        <v>0</v>
      </c>
      <c r="L278" s="18">
        <f>SUBTOTAL(9,L279:L299)</f>
        <v>0</v>
      </c>
    </row>
    <row r="279" spans="1:12" ht="30" hidden="1" customHeight="1" x14ac:dyDescent="0.25">
      <c r="A279" s="1"/>
      <c r="B279" s="5"/>
      <c r="C279" s="10"/>
      <c r="D279" s="10"/>
      <c r="E279" s="10"/>
      <c r="F279" s="10"/>
      <c r="G279" s="20"/>
      <c r="H279" s="31"/>
      <c r="I279" s="31"/>
      <c r="J279" s="51"/>
      <c r="K279" s="51"/>
      <c r="L279" s="20"/>
    </row>
    <row r="280" spans="1:12" s="16" customFormat="1" ht="409.6" hidden="1" customHeight="1" x14ac:dyDescent="0.25">
      <c r="A280" s="42" t="s">
        <v>15</v>
      </c>
      <c r="B280" s="42" t="s">
        <v>173</v>
      </c>
      <c r="C280" s="23">
        <f>SUBTOTAL(9,C281:C298)</f>
        <v>0</v>
      </c>
      <c r="D280" s="23">
        <f>SUBTOTAL(9,D281:D298)</f>
        <v>10620</v>
      </c>
      <c r="E280" s="23">
        <f>SUBTOTAL(9,E281:E298)</f>
        <v>0</v>
      </c>
      <c r="F280" s="23">
        <f>G280-D280</f>
        <v>-10620</v>
      </c>
      <c r="G280" s="23">
        <f>SUBTOTAL(9,G281:G298)</f>
        <v>0</v>
      </c>
      <c r="H280" s="32" t="str">
        <f>IF(C280&lt;&gt;0,E280/C280,"-")</f>
        <v>-</v>
      </c>
      <c r="I280" s="32">
        <f>IF(D280&lt;&gt;0,E280/D280,"-")</f>
        <v>0</v>
      </c>
      <c r="J280" s="53">
        <f>SUBTOTAL(9,J281:J298)</f>
        <v>0</v>
      </c>
      <c r="K280" s="53">
        <f>SUBTOTAL(9,K281:K298)</f>
        <v>0</v>
      </c>
      <c r="L280" s="23">
        <f>SUBTOTAL(9,L281:L298)</f>
        <v>0</v>
      </c>
    </row>
    <row r="281" spans="1:12" ht="30" hidden="1" customHeight="1" x14ac:dyDescent="0.25">
      <c r="A281" s="1"/>
      <c r="B281" s="1"/>
      <c r="C281" s="6"/>
      <c r="D281" s="11"/>
      <c r="E281" s="11"/>
      <c r="F281" s="11"/>
      <c r="G281" s="20"/>
      <c r="H281" s="31"/>
      <c r="I281" s="31"/>
      <c r="J281" s="51"/>
      <c r="K281" s="51"/>
      <c r="L281" s="20"/>
    </row>
    <row r="282" spans="1:12" ht="409.6" hidden="1" customHeight="1" x14ac:dyDescent="0.25">
      <c r="A282" s="43" t="s">
        <v>15</v>
      </c>
      <c r="B282" s="43" t="s">
        <v>173</v>
      </c>
      <c r="C282" s="24">
        <f>SUBTOTAL(9,C283:C297)</f>
        <v>0</v>
      </c>
      <c r="D282" s="24">
        <f>SUBTOTAL(9,D283:D297)</f>
        <v>10620</v>
      </c>
      <c r="E282" s="24">
        <f>SUBTOTAL(9,E283:E297)</f>
        <v>0</v>
      </c>
      <c r="F282" s="24">
        <f>G282-D282</f>
        <v>-10620</v>
      </c>
      <c r="G282" s="24">
        <f>SUBTOTAL(9,G283:G297)</f>
        <v>0</v>
      </c>
      <c r="H282" s="33" t="str">
        <f>IF(C282&lt;&gt;0,E282/C282,"-")</f>
        <v>-</v>
      </c>
      <c r="I282" s="33">
        <f>IF(D282&lt;&gt;0,E282/D282,"-")</f>
        <v>0</v>
      </c>
      <c r="J282" s="54">
        <f>SUBTOTAL(9,J283:J297)</f>
        <v>0</v>
      </c>
      <c r="K282" s="54">
        <f>SUBTOTAL(9,K283:K297)</f>
        <v>0</v>
      </c>
      <c r="L282" s="24">
        <f>SUBTOTAL(9,L283:L297)</f>
        <v>0</v>
      </c>
    </row>
    <row r="283" spans="1:12" ht="30" hidden="1" customHeight="1" x14ac:dyDescent="0.25">
      <c r="A283" s="1"/>
      <c r="B283" s="1"/>
      <c r="C283" s="6"/>
      <c r="D283" s="12"/>
      <c r="E283" s="12"/>
      <c r="F283" s="12"/>
      <c r="G283" s="20"/>
      <c r="H283" s="31"/>
      <c r="I283" s="31"/>
      <c r="J283" s="51"/>
      <c r="K283" s="51"/>
      <c r="L283" s="20"/>
    </row>
    <row r="284" spans="1:12" ht="409.6" hidden="1" customHeight="1" x14ac:dyDescent="0.25">
      <c r="A284" s="44" t="s">
        <v>15</v>
      </c>
      <c r="B284" s="44" t="s">
        <v>173</v>
      </c>
      <c r="C284" s="26">
        <f>SUBTOTAL(9,C285:C296)</f>
        <v>0</v>
      </c>
      <c r="D284" s="26">
        <f>SUBTOTAL(9,D285:D296)</f>
        <v>10620</v>
      </c>
      <c r="E284" s="26">
        <f>SUBTOTAL(9,E285:E296)</f>
        <v>0</v>
      </c>
      <c r="F284" s="26">
        <f>G284-D284</f>
        <v>-10620</v>
      </c>
      <c r="G284" s="26">
        <f>SUBTOTAL(9,G285:G296)</f>
        <v>0</v>
      </c>
      <c r="H284" s="34" t="str">
        <f>IF(C284&lt;&gt;0,E284/C284,"-")</f>
        <v>-</v>
      </c>
      <c r="I284" s="34">
        <f>IF(D284&lt;&gt;0,E284/D284,"-")</f>
        <v>0</v>
      </c>
      <c r="J284" s="55">
        <f>SUBTOTAL(9,J285:J296)</f>
        <v>0</v>
      </c>
      <c r="K284" s="55">
        <f>SUBTOTAL(9,K285:K296)</f>
        <v>0</v>
      </c>
      <c r="L284" s="26">
        <f>SUBTOTAL(9,L285:L296)</f>
        <v>0</v>
      </c>
    </row>
    <row r="285" spans="1:12" ht="30" hidden="1" customHeight="1" x14ac:dyDescent="0.25">
      <c r="A285" s="1"/>
      <c r="B285" s="1"/>
      <c r="C285" s="6"/>
      <c r="D285" s="13"/>
      <c r="E285" s="13"/>
      <c r="F285" s="13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5" t="s">
        <v>15</v>
      </c>
      <c r="B286" s="45" t="s">
        <v>173</v>
      </c>
      <c r="C286" s="27">
        <f>SUBTOTAL(9,C287:C295)</f>
        <v>0</v>
      </c>
      <c r="D286" s="27">
        <f>SUBTOTAL(9,D287:D295)</f>
        <v>10620</v>
      </c>
      <c r="E286" s="27">
        <f>SUBTOTAL(9,E287:E295)</f>
        <v>0</v>
      </c>
      <c r="F286" s="27">
        <f>G286-D286</f>
        <v>-10620</v>
      </c>
      <c r="G286" s="27">
        <f>SUBTOTAL(9,G287:G295)</f>
        <v>0</v>
      </c>
      <c r="H286" s="35" t="str">
        <f>IF(C286&lt;&gt;0,E286/C286,"-")</f>
        <v>-</v>
      </c>
      <c r="I286" s="35">
        <f>IF(D286&lt;&gt;0,E286/D286,"-")</f>
        <v>0</v>
      </c>
      <c r="J286" s="56">
        <f>SUBTOTAL(9,J287:J295)</f>
        <v>0</v>
      </c>
      <c r="K286" s="56">
        <f>SUBTOTAL(9,K287:K295)</f>
        <v>0</v>
      </c>
      <c r="L286" s="27">
        <f>SUBTOTAL(9,L287:L295)</f>
        <v>0</v>
      </c>
    </row>
    <row r="287" spans="1:12" ht="30" hidden="1" customHeight="1" x14ac:dyDescent="0.25">
      <c r="A287" s="1"/>
      <c r="B287" s="1"/>
      <c r="C287" s="6"/>
      <c r="D287" s="14"/>
      <c r="E287" s="14"/>
      <c r="F287" s="14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6" t="s">
        <v>15</v>
      </c>
      <c r="B288" s="46" t="s">
        <v>173</v>
      </c>
      <c r="C288" s="25">
        <f>SUBTOTAL(9,C289:C294)</f>
        <v>0</v>
      </c>
      <c r="D288" s="25">
        <f>SUBTOTAL(9,D289:D294)</f>
        <v>10620</v>
      </c>
      <c r="E288" s="25">
        <f>SUBTOTAL(9,E289:E294)</f>
        <v>0</v>
      </c>
      <c r="F288" s="25">
        <f>G288-D288</f>
        <v>-10620</v>
      </c>
      <c r="G288" s="25">
        <f>SUBTOTAL(9,G289:G294)</f>
        <v>0</v>
      </c>
      <c r="H288" s="36" t="str">
        <f>IF(C288&lt;&gt;0,E288/C288,"-")</f>
        <v>-</v>
      </c>
      <c r="I288" s="36">
        <f>IF(D288&lt;&gt;0,E288/D288,"-")</f>
        <v>0</v>
      </c>
      <c r="J288" s="57">
        <f>SUBTOTAL(9,J289:J294)</f>
        <v>0</v>
      </c>
      <c r="K288" s="57">
        <f>SUBTOTAL(9,K289:K294)</f>
        <v>0</v>
      </c>
      <c r="L288" s="25">
        <f>SUBTOTAL(9,L289:L294)</f>
        <v>0</v>
      </c>
    </row>
    <row r="289" spans="1:12" ht="22.5" hidden="1" customHeight="1" x14ac:dyDescent="0.25">
      <c r="A289" s="1"/>
      <c r="B289" s="1"/>
      <c r="C289" s="6"/>
      <c r="D289" s="14"/>
      <c r="E289" s="14"/>
      <c r="F289" s="14"/>
      <c r="G289" s="14"/>
      <c r="H289" s="37"/>
      <c r="I289" s="37"/>
      <c r="J289" s="58"/>
      <c r="K289" s="58"/>
      <c r="L289" s="14"/>
    </row>
    <row r="290" spans="1:12" ht="409.6" hidden="1" customHeight="1" x14ac:dyDescent="0.25">
      <c r="A290" s="47" t="s">
        <v>15</v>
      </c>
      <c r="B290" s="47" t="s">
        <v>173</v>
      </c>
      <c r="C290" s="14">
        <f>SUBTOTAL(9,C291:C293)</f>
        <v>0</v>
      </c>
      <c r="D290" s="14">
        <f>SUBTOTAL(9,D291:D293)</f>
        <v>10620</v>
      </c>
      <c r="E290" s="14">
        <f>SUBTOTAL(9,E291:E293)</f>
        <v>0</v>
      </c>
      <c r="F290" s="14">
        <f>G290-D290</f>
        <v>-10620</v>
      </c>
      <c r="G290" s="14">
        <f>SUBTOTAL(9,G291:G293)</f>
        <v>0</v>
      </c>
      <c r="H290" s="37" t="str">
        <f>IF(C290&lt;&gt;0,E290/C290,"-")</f>
        <v>-</v>
      </c>
      <c r="I290" s="37">
        <f>IF(D290&lt;&gt;0,E290/D290,"-")</f>
        <v>0</v>
      </c>
      <c r="J290" s="58">
        <f>SUBTOTAL(9,J291:J293)</f>
        <v>0</v>
      </c>
      <c r="K290" s="58">
        <f>SUBTOTAL(9,K291:K293)</f>
        <v>0</v>
      </c>
      <c r="L290" s="14">
        <f>SUBTOTAL(9,L291:L293)</f>
        <v>0</v>
      </c>
    </row>
    <row r="291" spans="1:12" ht="30" hidden="1" customHeight="1" x14ac:dyDescent="0.25">
      <c r="A291" s="1"/>
      <c r="B291" s="1"/>
      <c r="C291" s="6"/>
      <c r="D291" s="21"/>
      <c r="E291" s="21"/>
      <c r="F291" s="21"/>
      <c r="G291" s="20"/>
      <c r="H291" s="31"/>
      <c r="I291" s="31"/>
      <c r="J291" s="51"/>
      <c r="K291" s="51"/>
      <c r="L291" s="20"/>
    </row>
    <row r="292" spans="1:12" ht="15" customHeight="1" x14ac:dyDescent="0.25">
      <c r="A292" s="48" t="s">
        <v>15</v>
      </c>
      <c r="B292" s="48" t="s">
        <v>173</v>
      </c>
      <c r="C292" s="3">
        <v>0</v>
      </c>
      <c r="D292" s="3">
        <v>10620</v>
      </c>
      <c r="E292" s="3">
        <v>0</v>
      </c>
      <c r="F292" s="3">
        <f>G292-D292</f>
        <v>-10620</v>
      </c>
      <c r="G292" s="3"/>
      <c r="H292" s="29" t="str">
        <f>IF(C292&lt;&gt;0,0/C292,"-")</f>
        <v>-</v>
      </c>
      <c r="I292" s="29">
        <f>IF(D292&lt;&gt;0,E292/D292,"-")</f>
        <v>0</v>
      </c>
      <c r="J292" s="59">
        <v>0</v>
      </c>
      <c r="K292" s="59">
        <v>0</v>
      </c>
      <c r="L292" s="49">
        <v>0</v>
      </c>
    </row>
    <row r="293" spans="1:12" hidden="1" x14ac:dyDescent="0.25">
      <c r="A293" s="1"/>
      <c r="B293" s="1"/>
      <c r="C293" s="6"/>
      <c r="D293" s="3"/>
      <c r="E293" s="3"/>
      <c r="F293" s="3"/>
      <c r="G293" s="3"/>
      <c r="H293" s="29"/>
      <c r="I293" s="29"/>
      <c r="J293" s="59"/>
      <c r="K293" s="59"/>
      <c r="L293" s="3"/>
    </row>
    <row r="294" spans="1:12" hidden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ht="20.100000000000001" hidden="1" customHeight="1" x14ac:dyDescent="0.25">
      <c r="A296" s="1"/>
      <c r="B296" s="1"/>
      <c r="C296" s="6"/>
      <c r="D296" s="6"/>
      <c r="E296" s="6"/>
      <c r="F296" s="6"/>
      <c r="G296" s="20"/>
      <c r="H296" s="31"/>
      <c r="I296" s="31"/>
      <c r="J296" s="51"/>
      <c r="K296" s="51"/>
      <c r="L296" s="20"/>
    </row>
    <row r="297" spans="1:12" ht="20.100000000000001" hidden="1" customHeight="1" x14ac:dyDescent="0.25">
      <c r="A297" s="1"/>
      <c r="B297" s="1"/>
      <c r="C297" s="6"/>
      <c r="D297" s="6"/>
      <c r="E297" s="6"/>
      <c r="F297" s="6"/>
      <c r="G297" s="20"/>
      <c r="H297" s="31"/>
      <c r="I297" s="31"/>
      <c r="J297" s="51"/>
      <c r="K297" s="51"/>
      <c r="L297" s="20"/>
    </row>
    <row r="298" spans="1:12" ht="20.100000000000001" hidden="1" customHeight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s="16" customFormat="1" ht="18" customHeight="1" x14ac:dyDescent="0.25">
      <c r="A300" s="41" t="s">
        <v>278</v>
      </c>
      <c r="B300" s="41" t="s">
        <v>279</v>
      </c>
      <c r="C300" s="18">
        <f>SUBTOTAL(9,C301:C340)</f>
        <v>0</v>
      </c>
      <c r="D300" s="18">
        <f>SUBTOTAL(9,D301:D340)</f>
        <v>1330</v>
      </c>
      <c r="E300" s="18">
        <f>SUBTOTAL(9,E301:E340)</f>
        <v>1339.07</v>
      </c>
      <c r="F300" s="18">
        <f>G300-D300</f>
        <v>-1330</v>
      </c>
      <c r="G300" s="18">
        <f>SUBTOTAL(9,G301:G340)</f>
        <v>0</v>
      </c>
      <c r="H300" s="28" t="str">
        <f>IF(C300&lt;&gt;0,E300/C300,"-")</f>
        <v>-</v>
      </c>
      <c r="I300" s="28">
        <f>IF(D300&lt;&gt;0,E300/D300,"-")</f>
        <v>1.0068195488721805</v>
      </c>
      <c r="J300" s="52">
        <f>SUBTOTAL(9,J301:J340)</f>
        <v>1330</v>
      </c>
      <c r="K300" s="52">
        <f>SUBTOTAL(9,K301:K340)</f>
        <v>1330</v>
      </c>
      <c r="L300" s="18">
        <f>SUBTOTAL(9,L301:L340)</f>
        <v>0</v>
      </c>
    </row>
    <row r="301" spans="1:12" ht="30" hidden="1" customHeight="1" x14ac:dyDescent="0.25">
      <c r="A301" s="1"/>
      <c r="B301" s="5"/>
      <c r="C301" s="10"/>
      <c r="D301" s="10"/>
      <c r="E301" s="10"/>
      <c r="F301" s="10"/>
      <c r="G301" s="20"/>
      <c r="H301" s="31"/>
      <c r="I301" s="31"/>
      <c r="J301" s="51"/>
      <c r="K301" s="51"/>
      <c r="L301" s="20"/>
    </row>
    <row r="302" spans="1:12" s="16" customFormat="1" ht="409.6" hidden="1" customHeight="1" x14ac:dyDescent="0.25">
      <c r="A302" s="42" t="s">
        <v>3</v>
      </c>
      <c r="B302" s="42" t="s">
        <v>118</v>
      </c>
      <c r="C302" s="23">
        <f>SUBTOTAL(9,C303:C320)</f>
        <v>0</v>
      </c>
      <c r="D302" s="23">
        <f>SUBTOTAL(9,D303:D320)</f>
        <v>0</v>
      </c>
      <c r="E302" s="23">
        <f>SUBTOTAL(9,E303:E320)</f>
        <v>0</v>
      </c>
      <c r="F302" s="23">
        <f>G302-D302</f>
        <v>0</v>
      </c>
      <c r="G302" s="23">
        <f>SUBTOTAL(9,G303:G320)</f>
        <v>0</v>
      </c>
      <c r="H302" s="32" t="str">
        <f>IF(C302&lt;&gt;0,E302/C302,"-")</f>
        <v>-</v>
      </c>
      <c r="I302" s="32" t="str">
        <f>IF(D302&lt;&gt;0,E302/D302,"-")</f>
        <v>-</v>
      </c>
      <c r="J302" s="53">
        <f>SUBTOTAL(9,J303:J320)</f>
        <v>0</v>
      </c>
      <c r="K302" s="53">
        <f>SUBTOTAL(9,K303:K320)</f>
        <v>0</v>
      </c>
      <c r="L302" s="23">
        <f>SUBTOTAL(9,L303:L320)</f>
        <v>0</v>
      </c>
    </row>
    <row r="303" spans="1:12" ht="30" hidden="1" customHeight="1" x14ac:dyDescent="0.25">
      <c r="A303" s="1"/>
      <c r="B303" s="1"/>
      <c r="C303" s="6"/>
      <c r="D303" s="11"/>
      <c r="E303" s="11"/>
      <c r="F303" s="11"/>
      <c r="G303" s="20"/>
      <c r="H303" s="31"/>
      <c r="I303" s="31"/>
      <c r="J303" s="51"/>
      <c r="K303" s="51"/>
      <c r="L303" s="20"/>
    </row>
    <row r="304" spans="1:12" ht="409.6" hidden="1" customHeight="1" x14ac:dyDescent="0.25">
      <c r="A304" s="43" t="s">
        <v>3</v>
      </c>
      <c r="B304" s="43" t="s">
        <v>118</v>
      </c>
      <c r="C304" s="24">
        <f>SUBTOTAL(9,C305:C319)</f>
        <v>0</v>
      </c>
      <c r="D304" s="24">
        <f>SUBTOTAL(9,D305:D319)</f>
        <v>0</v>
      </c>
      <c r="E304" s="24">
        <f>SUBTOTAL(9,E305:E319)</f>
        <v>0</v>
      </c>
      <c r="F304" s="24">
        <f>G304-D304</f>
        <v>0</v>
      </c>
      <c r="G304" s="24">
        <f>SUBTOTAL(9,G305:G319)</f>
        <v>0</v>
      </c>
      <c r="H304" s="33" t="str">
        <f>IF(C304&lt;&gt;0,E304/C304,"-")</f>
        <v>-</v>
      </c>
      <c r="I304" s="33" t="str">
        <f>IF(D304&lt;&gt;0,E304/D304,"-")</f>
        <v>-</v>
      </c>
      <c r="J304" s="54">
        <f>SUBTOTAL(9,J305:J319)</f>
        <v>0</v>
      </c>
      <c r="K304" s="54">
        <f>SUBTOTAL(9,K305:K319)</f>
        <v>0</v>
      </c>
      <c r="L304" s="24">
        <f>SUBTOTAL(9,L305:L319)</f>
        <v>0</v>
      </c>
    </row>
    <row r="305" spans="1:12" ht="30" hidden="1" customHeight="1" x14ac:dyDescent="0.25">
      <c r="A305" s="1"/>
      <c r="B305" s="1"/>
      <c r="C305" s="6"/>
      <c r="D305" s="12"/>
      <c r="E305" s="12"/>
      <c r="F305" s="12"/>
      <c r="G305" s="20"/>
      <c r="H305" s="31"/>
      <c r="I305" s="31"/>
      <c r="J305" s="51"/>
      <c r="K305" s="51"/>
      <c r="L305" s="20"/>
    </row>
    <row r="306" spans="1:12" ht="409.6" hidden="1" customHeight="1" x14ac:dyDescent="0.25">
      <c r="A306" s="44" t="s">
        <v>3</v>
      </c>
      <c r="B306" s="44" t="s">
        <v>118</v>
      </c>
      <c r="C306" s="26">
        <f>SUBTOTAL(9,C307:C318)</f>
        <v>0</v>
      </c>
      <c r="D306" s="26">
        <f>SUBTOTAL(9,D307:D318)</f>
        <v>0</v>
      </c>
      <c r="E306" s="26">
        <f>SUBTOTAL(9,E307:E318)</f>
        <v>0</v>
      </c>
      <c r="F306" s="26">
        <f>G306-D306</f>
        <v>0</v>
      </c>
      <c r="G306" s="26">
        <f>SUBTOTAL(9,G307:G318)</f>
        <v>0</v>
      </c>
      <c r="H306" s="34" t="str">
        <f>IF(C306&lt;&gt;0,E306/C306,"-")</f>
        <v>-</v>
      </c>
      <c r="I306" s="34" t="str">
        <f>IF(D306&lt;&gt;0,E306/D306,"-")</f>
        <v>-</v>
      </c>
      <c r="J306" s="55">
        <f>SUBTOTAL(9,J307:J318)</f>
        <v>0</v>
      </c>
      <c r="K306" s="55">
        <f>SUBTOTAL(9,K307:K318)</f>
        <v>0</v>
      </c>
      <c r="L306" s="26">
        <f>SUBTOTAL(9,L307:L318)</f>
        <v>0</v>
      </c>
    </row>
    <row r="307" spans="1:12" ht="30" hidden="1" customHeight="1" x14ac:dyDescent="0.25">
      <c r="A307" s="1"/>
      <c r="B307" s="1"/>
      <c r="C307" s="6"/>
      <c r="D307" s="13"/>
      <c r="E307" s="13"/>
      <c r="F307" s="13"/>
      <c r="G307" s="20"/>
      <c r="H307" s="31"/>
      <c r="I307" s="31"/>
      <c r="J307" s="51"/>
      <c r="K307" s="51"/>
      <c r="L307" s="20"/>
    </row>
    <row r="308" spans="1:12" ht="409.6" hidden="1" customHeight="1" x14ac:dyDescent="0.25">
      <c r="A308" s="45" t="s">
        <v>3</v>
      </c>
      <c r="B308" s="45" t="s">
        <v>118</v>
      </c>
      <c r="C308" s="27">
        <f>SUBTOTAL(9,C309:C317)</f>
        <v>0</v>
      </c>
      <c r="D308" s="27">
        <f>SUBTOTAL(9,D309:D317)</f>
        <v>0</v>
      </c>
      <c r="E308" s="27">
        <f>SUBTOTAL(9,E309:E317)</f>
        <v>0</v>
      </c>
      <c r="F308" s="27">
        <f>G308-D308</f>
        <v>0</v>
      </c>
      <c r="G308" s="27">
        <f>SUBTOTAL(9,G309:G317)</f>
        <v>0</v>
      </c>
      <c r="H308" s="35" t="str">
        <f>IF(C308&lt;&gt;0,E308/C308,"-")</f>
        <v>-</v>
      </c>
      <c r="I308" s="35" t="str">
        <f>IF(D308&lt;&gt;0,E308/D308,"-")</f>
        <v>-</v>
      </c>
      <c r="J308" s="56">
        <f>SUBTOTAL(9,J309:J317)</f>
        <v>0</v>
      </c>
      <c r="K308" s="56">
        <f>SUBTOTAL(9,K309:K317)</f>
        <v>0</v>
      </c>
      <c r="L308" s="27">
        <f>SUBTOTAL(9,L309:L317)</f>
        <v>0</v>
      </c>
    </row>
    <row r="309" spans="1:12" ht="30" hidden="1" customHeight="1" x14ac:dyDescent="0.25">
      <c r="A309" s="1"/>
      <c r="B309" s="1"/>
      <c r="C309" s="6"/>
      <c r="D309" s="14"/>
      <c r="E309" s="14"/>
      <c r="F309" s="14"/>
      <c r="G309" s="20"/>
      <c r="H309" s="31"/>
      <c r="I309" s="31"/>
      <c r="J309" s="51"/>
      <c r="K309" s="51"/>
      <c r="L309" s="20"/>
    </row>
    <row r="310" spans="1:12" ht="409.6" hidden="1" customHeight="1" x14ac:dyDescent="0.25">
      <c r="A310" s="46" t="s">
        <v>3</v>
      </c>
      <c r="B310" s="46" t="s">
        <v>118</v>
      </c>
      <c r="C310" s="25">
        <f>SUBTOTAL(9,C311:C316)</f>
        <v>0</v>
      </c>
      <c r="D310" s="25">
        <f>SUBTOTAL(9,D311:D316)</f>
        <v>0</v>
      </c>
      <c r="E310" s="25">
        <f>SUBTOTAL(9,E311:E316)</f>
        <v>0</v>
      </c>
      <c r="F310" s="25">
        <f>G310-D310</f>
        <v>0</v>
      </c>
      <c r="G310" s="25">
        <f>SUBTOTAL(9,G311:G316)</f>
        <v>0</v>
      </c>
      <c r="H310" s="36" t="str">
        <f>IF(C310&lt;&gt;0,E310/C310,"-")</f>
        <v>-</v>
      </c>
      <c r="I310" s="36" t="str">
        <f>IF(D310&lt;&gt;0,E310/D310,"-")</f>
        <v>-</v>
      </c>
      <c r="J310" s="57">
        <f>SUBTOTAL(9,J311:J316)</f>
        <v>0</v>
      </c>
      <c r="K310" s="57">
        <f>SUBTOTAL(9,K311:K316)</f>
        <v>0</v>
      </c>
      <c r="L310" s="25">
        <f>SUBTOTAL(9,L311:L316)</f>
        <v>0</v>
      </c>
    </row>
    <row r="311" spans="1:12" ht="22.5" hidden="1" customHeight="1" x14ac:dyDescent="0.25">
      <c r="A311" s="1"/>
      <c r="B311" s="1"/>
      <c r="C311" s="6"/>
      <c r="D311" s="14"/>
      <c r="E311" s="14"/>
      <c r="F311" s="14"/>
      <c r="G311" s="14"/>
      <c r="H311" s="37"/>
      <c r="I311" s="37"/>
      <c r="J311" s="58"/>
      <c r="K311" s="58"/>
      <c r="L311" s="14"/>
    </row>
    <row r="312" spans="1:12" ht="409.6" hidden="1" customHeight="1" x14ac:dyDescent="0.25">
      <c r="A312" s="47" t="s">
        <v>3</v>
      </c>
      <c r="B312" s="47" t="s">
        <v>118</v>
      </c>
      <c r="C312" s="14">
        <f>SUBTOTAL(9,C313:C315)</f>
        <v>0</v>
      </c>
      <c r="D312" s="14">
        <f>SUBTOTAL(9,D313:D315)</f>
        <v>0</v>
      </c>
      <c r="E312" s="14">
        <f>SUBTOTAL(9,E313:E315)</f>
        <v>0</v>
      </c>
      <c r="F312" s="14">
        <f>G312-D312</f>
        <v>0</v>
      </c>
      <c r="G312" s="14">
        <f>SUBTOTAL(9,G313:G315)</f>
        <v>0</v>
      </c>
      <c r="H312" s="37" t="str">
        <f>IF(C312&lt;&gt;0,E312/C312,"-")</f>
        <v>-</v>
      </c>
      <c r="I312" s="37" t="str">
        <f>IF(D312&lt;&gt;0,E312/D312,"-")</f>
        <v>-</v>
      </c>
      <c r="J312" s="58">
        <f>SUBTOTAL(9,J313:J315)</f>
        <v>0</v>
      </c>
      <c r="K312" s="58">
        <f>SUBTOTAL(9,K313:K315)</f>
        <v>0</v>
      </c>
      <c r="L312" s="14">
        <f>SUBTOTAL(9,L313:L315)</f>
        <v>0</v>
      </c>
    </row>
    <row r="313" spans="1:12" ht="30" hidden="1" customHeight="1" x14ac:dyDescent="0.25">
      <c r="A313" s="1"/>
      <c r="B313" s="1"/>
      <c r="C313" s="6"/>
      <c r="D313" s="21"/>
      <c r="E313" s="21"/>
      <c r="F313" s="21"/>
      <c r="G313" s="20"/>
      <c r="H313" s="31"/>
      <c r="I313" s="31"/>
      <c r="J313" s="51"/>
      <c r="K313" s="51"/>
      <c r="L313" s="20"/>
    </row>
    <row r="314" spans="1:12" ht="15" customHeight="1" x14ac:dyDescent="0.25">
      <c r="A314" s="48" t="s">
        <v>3</v>
      </c>
      <c r="B314" s="48" t="s">
        <v>118</v>
      </c>
      <c r="C314" s="3">
        <v>0</v>
      </c>
      <c r="D314" s="3">
        <v>0</v>
      </c>
      <c r="E314" s="3">
        <v>0</v>
      </c>
      <c r="F314" s="3">
        <f>G314-D314</f>
        <v>0</v>
      </c>
      <c r="G314" s="3"/>
      <c r="H314" s="29" t="str">
        <f>IF(C314&lt;&gt;0,0/C314,"-")</f>
        <v>-</v>
      </c>
      <c r="I314" s="29" t="str">
        <f>IF(D314&lt;&gt;0,E314/D314,"-")</f>
        <v>-</v>
      </c>
      <c r="J314" s="59">
        <v>0</v>
      </c>
      <c r="K314" s="59">
        <v>0</v>
      </c>
      <c r="L314" s="49">
        <v>0</v>
      </c>
    </row>
    <row r="315" spans="1:12" hidden="1" x14ac:dyDescent="0.25">
      <c r="A315" s="1"/>
      <c r="B315" s="1"/>
      <c r="C315" s="6"/>
      <c r="D315" s="3"/>
      <c r="E315" s="3"/>
      <c r="F315" s="3"/>
      <c r="G315" s="3"/>
      <c r="H315" s="29"/>
      <c r="I315" s="29"/>
      <c r="J315" s="59"/>
      <c r="K315" s="59"/>
      <c r="L315" s="3"/>
    </row>
    <row r="316" spans="1:12" hidden="1" x14ac:dyDescent="0.25">
      <c r="A316" s="1"/>
      <c r="B316" s="1"/>
      <c r="C316" s="6"/>
      <c r="D316" s="6"/>
      <c r="E316" s="6"/>
      <c r="F316" s="6"/>
      <c r="G316" s="20"/>
      <c r="H316" s="31"/>
      <c r="I316" s="31"/>
      <c r="J316" s="51"/>
      <c r="K316" s="51"/>
      <c r="L316" s="20"/>
    </row>
    <row r="317" spans="1:12" ht="20.100000000000001" hidden="1" customHeight="1" x14ac:dyDescent="0.25">
      <c r="A317" s="1"/>
      <c r="B317" s="1"/>
      <c r="C317" s="6"/>
      <c r="D317" s="6"/>
      <c r="E317" s="6"/>
      <c r="F317" s="6"/>
      <c r="G317" s="20"/>
      <c r="H317" s="31"/>
      <c r="I317" s="31"/>
      <c r="J317" s="51"/>
      <c r="K317" s="51"/>
      <c r="L317" s="20"/>
    </row>
    <row r="318" spans="1:12" ht="20.100000000000001" hidden="1" customHeight="1" x14ac:dyDescent="0.25">
      <c r="A318" s="1"/>
      <c r="B318" s="1"/>
      <c r="C318" s="6"/>
      <c r="D318" s="6"/>
      <c r="E318" s="6"/>
      <c r="F318" s="6"/>
      <c r="G318" s="20"/>
      <c r="H318" s="31"/>
      <c r="I318" s="31"/>
      <c r="J318" s="51"/>
      <c r="K318" s="51"/>
      <c r="L318" s="20"/>
    </row>
    <row r="319" spans="1:12" ht="20.100000000000001" hidden="1" customHeight="1" x14ac:dyDescent="0.25">
      <c r="A319" s="1"/>
      <c r="B319" s="1"/>
      <c r="C319" s="6"/>
      <c r="D319" s="6"/>
      <c r="E319" s="6"/>
      <c r="F319" s="6"/>
      <c r="G319" s="20"/>
      <c r="H319" s="31"/>
      <c r="I319" s="31"/>
      <c r="J319" s="51"/>
      <c r="K319" s="51"/>
      <c r="L319" s="20"/>
    </row>
    <row r="320" spans="1:12" ht="20.100000000000001" hidden="1" customHeight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s="16" customFormat="1" ht="409.6" hidden="1" customHeight="1" x14ac:dyDescent="0.25">
      <c r="A321" s="42" t="s">
        <v>15</v>
      </c>
      <c r="B321" s="42" t="s">
        <v>173</v>
      </c>
      <c r="C321" s="23">
        <f>SUBTOTAL(9,C322:C339)</f>
        <v>0</v>
      </c>
      <c r="D321" s="23">
        <f>SUBTOTAL(9,D322:D339)</f>
        <v>1330</v>
      </c>
      <c r="E321" s="23">
        <f>SUBTOTAL(9,E322:E339)</f>
        <v>1339.07</v>
      </c>
      <c r="F321" s="23">
        <f>G321-D321</f>
        <v>-1330</v>
      </c>
      <c r="G321" s="23">
        <f>SUBTOTAL(9,G322:G339)</f>
        <v>0</v>
      </c>
      <c r="H321" s="32" t="str">
        <f>IF(C321&lt;&gt;0,E321/C321,"-")</f>
        <v>-</v>
      </c>
      <c r="I321" s="32">
        <f>IF(D321&lt;&gt;0,E321/D321,"-")</f>
        <v>1.0068195488721805</v>
      </c>
      <c r="J321" s="53">
        <f>SUBTOTAL(9,J322:J339)</f>
        <v>1330</v>
      </c>
      <c r="K321" s="53">
        <f>SUBTOTAL(9,K322:K339)</f>
        <v>1330</v>
      </c>
      <c r="L321" s="23">
        <f>SUBTOTAL(9,L322:L339)</f>
        <v>0</v>
      </c>
    </row>
    <row r="322" spans="1:12" ht="30" hidden="1" customHeight="1" x14ac:dyDescent="0.25">
      <c r="A322" s="1"/>
      <c r="B322" s="1"/>
      <c r="C322" s="6"/>
      <c r="D322" s="11"/>
      <c r="E322" s="11"/>
      <c r="F322" s="11"/>
      <c r="G322" s="20"/>
      <c r="H322" s="31"/>
      <c r="I322" s="31"/>
      <c r="J322" s="51"/>
      <c r="K322" s="51"/>
      <c r="L322" s="20"/>
    </row>
    <row r="323" spans="1:12" ht="409.6" hidden="1" customHeight="1" x14ac:dyDescent="0.25">
      <c r="A323" s="43" t="s">
        <v>15</v>
      </c>
      <c r="B323" s="43" t="s">
        <v>173</v>
      </c>
      <c r="C323" s="24">
        <f>SUBTOTAL(9,C324:C338)</f>
        <v>0</v>
      </c>
      <c r="D323" s="24">
        <f>SUBTOTAL(9,D324:D338)</f>
        <v>1330</v>
      </c>
      <c r="E323" s="24">
        <f>SUBTOTAL(9,E324:E338)</f>
        <v>1339.07</v>
      </c>
      <c r="F323" s="24">
        <f>G323-D323</f>
        <v>-1330</v>
      </c>
      <c r="G323" s="24">
        <f>SUBTOTAL(9,G324:G338)</f>
        <v>0</v>
      </c>
      <c r="H323" s="33" t="str">
        <f>IF(C323&lt;&gt;0,E323/C323,"-")</f>
        <v>-</v>
      </c>
      <c r="I323" s="33">
        <f>IF(D323&lt;&gt;0,E323/D323,"-")</f>
        <v>1.0068195488721805</v>
      </c>
      <c r="J323" s="54">
        <f>SUBTOTAL(9,J324:J338)</f>
        <v>1330</v>
      </c>
      <c r="K323" s="54">
        <f>SUBTOTAL(9,K324:K338)</f>
        <v>1330</v>
      </c>
      <c r="L323" s="24">
        <f>SUBTOTAL(9,L324:L338)</f>
        <v>0</v>
      </c>
    </row>
    <row r="324" spans="1:12" ht="30" hidden="1" customHeight="1" x14ac:dyDescent="0.25">
      <c r="A324" s="1"/>
      <c r="B324" s="1"/>
      <c r="C324" s="6"/>
      <c r="D324" s="12"/>
      <c r="E324" s="12"/>
      <c r="F324" s="12"/>
      <c r="G324" s="20"/>
      <c r="H324" s="31"/>
      <c r="I324" s="31"/>
      <c r="J324" s="51"/>
      <c r="K324" s="51"/>
      <c r="L324" s="20"/>
    </row>
    <row r="325" spans="1:12" ht="409.6" hidden="1" customHeight="1" x14ac:dyDescent="0.25">
      <c r="A325" s="44" t="s">
        <v>15</v>
      </c>
      <c r="B325" s="44" t="s">
        <v>173</v>
      </c>
      <c r="C325" s="26">
        <f>SUBTOTAL(9,C326:C337)</f>
        <v>0</v>
      </c>
      <c r="D325" s="26">
        <f>SUBTOTAL(9,D326:D337)</f>
        <v>1330</v>
      </c>
      <c r="E325" s="26">
        <f>SUBTOTAL(9,E326:E337)</f>
        <v>1339.07</v>
      </c>
      <c r="F325" s="26">
        <f>G325-D325</f>
        <v>-1330</v>
      </c>
      <c r="G325" s="26">
        <f>SUBTOTAL(9,G326:G337)</f>
        <v>0</v>
      </c>
      <c r="H325" s="34" t="str">
        <f>IF(C325&lt;&gt;0,E325/C325,"-")</f>
        <v>-</v>
      </c>
      <c r="I325" s="34">
        <f>IF(D325&lt;&gt;0,E325/D325,"-")</f>
        <v>1.0068195488721805</v>
      </c>
      <c r="J325" s="55">
        <f>SUBTOTAL(9,J326:J337)</f>
        <v>1330</v>
      </c>
      <c r="K325" s="55">
        <f>SUBTOTAL(9,K326:K337)</f>
        <v>1330</v>
      </c>
      <c r="L325" s="26">
        <f>SUBTOTAL(9,L326:L337)</f>
        <v>0</v>
      </c>
    </row>
    <row r="326" spans="1:12" ht="30" hidden="1" customHeight="1" x14ac:dyDescent="0.25">
      <c r="A326" s="1"/>
      <c r="B326" s="1"/>
      <c r="C326" s="6"/>
      <c r="D326" s="13"/>
      <c r="E326" s="13"/>
      <c r="F326" s="13"/>
      <c r="G326" s="20"/>
      <c r="H326" s="31"/>
      <c r="I326" s="31"/>
      <c r="J326" s="51"/>
      <c r="K326" s="51"/>
      <c r="L326" s="20"/>
    </row>
    <row r="327" spans="1:12" ht="409.6" hidden="1" customHeight="1" x14ac:dyDescent="0.25">
      <c r="A327" s="45" t="s">
        <v>15</v>
      </c>
      <c r="B327" s="45" t="s">
        <v>173</v>
      </c>
      <c r="C327" s="27">
        <f>SUBTOTAL(9,C328:C336)</f>
        <v>0</v>
      </c>
      <c r="D327" s="27">
        <f>SUBTOTAL(9,D328:D336)</f>
        <v>1330</v>
      </c>
      <c r="E327" s="27">
        <f>SUBTOTAL(9,E328:E336)</f>
        <v>1339.07</v>
      </c>
      <c r="F327" s="27">
        <f>G327-D327</f>
        <v>-1330</v>
      </c>
      <c r="G327" s="27">
        <f>SUBTOTAL(9,G328:G336)</f>
        <v>0</v>
      </c>
      <c r="H327" s="35" t="str">
        <f>IF(C327&lt;&gt;0,E327/C327,"-")</f>
        <v>-</v>
      </c>
      <c r="I327" s="35">
        <f>IF(D327&lt;&gt;0,E327/D327,"-")</f>
        <v>1.0068195488721805</v>
      </c>
      <c r="J327" s="56">
        <f>SUBTOTAL(9,J328:J336)</f>
        <v>1330</v>
      </c>
      <c r="K327" s="56">
        <f>SUBTOTAL(9,K328:K336)</f>
        <v>1330</v>
      </c>
      <c r="L327" s="27">
        <f>SUBTOTAL(9,L328:L336)</f>
        <v>0</v>
      </c>
    </row>
    <row r="328" spans="1:12" ht="30" hidden="1" customHeight="1" x14ac:dyDescent="0.25">
      <c r="A328" s="1"/>
      <c r="B328" s="1"/>
      <c r="C328" s="6"/>
      <c r="D328" s="14"/>
      <c r="E328" s="14"/>
      <c r="F328" s="14"/>
      <c r="G328" s="20"/>
      <c r="H328" s="31"/>
      <c r="I328" s="31"/>
      <c r="J328" s="51"/>
      <c r="K328" s="51"/>
      <c r="L328" s="20"/>
    </row>
    <row r="329" spans="1:12" ht="409.6" hidden="1" customHeight="1" x14ac:dyDescent="0.25">
      <c r="A329" s="46" t="s">
        <v>15</v>
      </c>
      <c r="B329" s="46" t="s">
        <v>173</v>
      </c>
      <c r="C329" s="25">
        <f>SUBTOTAL(9,C330:C335)</f>
        <v>0</v>
      </c>
      <c r="D329" s="25">
        <f>SUBTOTAL(9,D330:D335)</f>
        <v>1330</v>
      </c>
      <c r="E329" s="25">
        <f>SUBTOTAL(9,E330:E335)</f>
        <v>1339.07</v>
      </c>
      <c r="F329" s="25">
        <f>G329-D329</f>
        <v>-1330</v>
      </c>
      <c r="G329" s="25">
        <f>SUBTOTAL(9,G330:G335)</f>
        <v>0</v>
      </c>
      <c r="H329" s="36" t="str">
        <f>IF(C329&lt;&gt;0,E329/C329,"-")</f>
        <v>-</v>
      </c>
      <c r="I329" s="36">
        <f>IF(D329&lt;&gt;0,E329/D329,"-")</f>
        <v>1.0068195488721805</v>
      </c>
      <c r="J329" s="57">
        <f>SUBTOTAL(9,J330:J335)</f>
        <v>1330</v>
      </c>
      <c r="K329" s="57">
        <f>SUBTOTAL(9,K330:K335)</f>
        <v>1330</v>
      </c>
      <c r="L329" s="25">
        <f>SUBTOTAL(9,L330:L335)</f>
        <v>0</v>
      </c>
    </row>
    <row r="330" spans="1:12" ht="22.5" hidden="1" customHeight="1" x14ac:dyDescent="0.25">
      <c r="A330" s="1"/>
      <c r="B330" s="1"/>
      <c r="C330" s="6"/>
      <c r="D330" s="14"/>
      <c r="E330" s="14"/>
      <c r="F330" s="14"/>
      <c r="G330" s="14"/>
      <c r="H330" s="37"/>
      <c r="I330" s="37"/>
      <c r="J330" s="58"/>
      <c r="K330" s="58"/>
      <c r="L330" s="14"/>
    </row>
    <row r="331" spans="1:12" ht="409.6" hidden="1" customHeight="1" x14ac:dyDescent="0.25">
      <c r="A331" s="47" t="s">
        <v>15</v>
      </c>
      <c r="B331" s="47" t="s">
        <v>173</v>
      </c>
      <c r="C331" s="14">
        <f>SUBTOTAL(9,C332:C334)</f>
        <v>0</v>
      </c>
      <c r="D331" s="14">
        <f>SUBTOTAL(9,D332:D334)</f>
        <v>1330</v>
      </c>
      <c r="E331" s="14">
        <f>SUBTOTAL(9,E332:E334)</f>
        <v>1339.07</v>
      </c>
      <c r="F331" s="14">
        <f>G331-D331</f>
        <v>-1330</v>
      </c>
      <c r="G331" s="14">
        <f>SUBTOTAL(9,G332:G334)</f>
        <v>0</v>
      </c>
      <c r="H331" s="37" t="str">
        <f>IF(C331&lt;&gt;0,E331/C331,"-")</f>
        <v>-</v>
      </c>
      <c r="I331" s="37">
        <f>IF(D331&lt;&gt;0,E331/D331,"-")</f>
        <v>1.0068195488721805</v>
      </c>
      <c r="J331" s="58">
        <f>SUBTOTAL(9,J332:J334)</f>
        <v>1330</v>
      </c>
      <c r="K331" s="58">
        <f>SUBTOTAL(9,K332:K334)</f>
        <v>1330</v>
      </c>
      <c r="L331" s="14">
        <f>SUBTOTAL(9,L332:L334)</f>
        <v>0</v>
      </c>
    </row>
    <row r="332" spans="1:12" ht="30" hidden="1" customHeight="1" x14ac:dyDescent="0.25">
      <c r="A332" s="1"/>
      <c r="B332" s="1"/>
      <c r="C332" s="6"/>
      <c r="D332" s="21"/>
      <c r="E332" s="21"/>
      <c r="F332" s="21"/>
      <c r="G332" s="20"/>
      <c r="H332" s="31"/>
      <c r="I332" s="31"/>
      <c r="J332" s="51"/>
      <c r="K332" s="51"/>
      <c r="L332" s="20"/>
    </row>
    <row r="333" spans="1:12" ht="15" customHeight="1" x14ac:dyDescent="0.25">
      <c r="A333" s="48" t="s">
        <v>15</v>
      </c>
      <c r="B333" s="48" t="s">
        <v>173</v>
      </c>
      <c r="C333" s="3">
        <v>0</v>
      </c>
      <c r="D333" s="3">
        <v>1330</v>
      </c>
      <c r="E333" s="3">
        <v>1339.07</v>
      </c>
      <c r="F333" s="3">
        <f>G333-D333</f>
        <v>-1330</v>
      </c>
      <c r="G333" s="3"/>
      <c r="H333" s="29" t="str">
        <f>IF(C333&lt;&gt;0,0/C333,"-")</f>
        <v>-</v>
      </c>
      <c r="I333" s="29">
        <f>IF(D333&lt;&gt;0,E333/D333,"-")</f>
        <v>1.0068195488721805</v>
      </c>
      <c r="J333" s="59">
        <v>1330</v>
      </c>
      <c r="K333" s="59">
        <v>1330</v>
      </c>
      <c r="L333" s="49">
        <v>0</v>
      </c>
    </row>
    <row r="334" spans="1:12" hidden="1" x14ac:dyDescent="0.25">
      <c r="A334" s="1"/>
      <c r="B334" s="1"/>
      <c r="C334" s="6"/>
      <c r="D334" s="3"/>
      <c r="E334" s="3"/>
      <c r="F334" s="3"/>
      <c r="G334" s="3"/>
      <c r="H334" s="29"/>
      <c r="I334" s="29"/>
      <c r="J334" s="59"/>
      <c r="K334" s="59"/>
      <c r="L334" s="3"/>
    </row>
    <row r="335" spans="1:12" hidden="1" x14ac:dyDescent="0.25">
      <c r="A335" s="1"/>
      <c r="B335" s="1"/>
      <c r="C335" s="6"/>
      <c r="D335" s="6"/>
      <c r="E335" s="6"/>
      <c r="F335" s="6"/>
      <c r="G335" s="20"/>
      <c r="H335" s="31"/>
      <c r="I335" s="31"/>
      <c r="J335" s="51"/>
      <c r="K335" s="51"/>
      <c r="L335" s="20"/>
    </row>
    <row r="336" spans="1:12" ht="20.100000000000001" hidden="1" customHeight="1" x14ac:dyDescent="0.25">
      <c r="A336" s="1"/>
      <c r="B336" s="1"/>
      <c r="C336" s="6"/>
      <c r="D336" s="6"/>
      <c r="E336" s="6"/>
      <c r="F336" s="6"/>
      <c r="G336" s="20"/>
      <c r="H336" s="31"/>
      <c r="I336" s="31"/>
      <c r="J336" s="51"/>
      <c r="K336" s="51"/>
      <c r="L336" s="20"/>
    </row>
    <row r="337" spans="1:12" ht="20.100000000000001" hidden="1" customHeight="1" x14ac:dyDescent="0.25">
      <c r="A337" s="1"/>
      <c r="B337" s="1"/>
      <c r="C337" s="6"/>
      <c r="D337" s="6"/>
      <c r="E337" s="6"/>
      <c r="F337" s="6"/>
      <c r="G337" s="20"/>
      <c r="H337" s="31"/>
      <c r="I337" s="31"/>
      <c r="J337" s="51"/>
      <c r="K337" s="51"/>
      <c r="L337" s="20"/>
    </row>
    <row r="338" spans="1:12" ht="20.100000000000001" hidden="1" customHeight="1" x14ac:dyDescent="0.25">
      <c r="A338" s="1"/>
      <c r="B338" s="1"/>
      <c r="C338" s="6"/>
      <c r="D338" s="6"/>
      <c r="E338" s="6"/>
      <c r="F338" s="6"/>
      <c r="G338" s="20"/>
      <c r="H338" s="31"/>
      <c r="I338" s="31"/>
      <c r="J338" s="51"/>
      <c r="K338" s="51"/>
      <c r="L338" s="20"/>
    </row>
    <row r="339" spans="1:12" ht="20.100000000000001" hidden="1" customHeight="1" x14ac:dyDescent="0.25">
      <c r="A339" s="1"/>
      <c r="B339" s="1"/>
      <c r="C339" s="6"/>
      <c r="D339" s="6"/>
      <c r="E339" s="6"/>
      <c r="F339" s="6"/>
      <c r="G339" s="20"/>
      <c r="H339" s="31"/>
      <c r="I339" s="31"/>
      <c r="J339" s="51"/>
      <c r="K339" s="51"/>
      <c r="L339" s="20"/>
    </row>
    <row r="340" spans="1:12" ht="20.100000000000001" hidden="1" customHeight="1" x14ac:dyDescent="0.25">
      <c r="A340" s="1"/>
      <c r="B340" s="1"/>
      <c r="C340" s="6"/>
      <c r="D340" s="6"/>
      <c r="E340" s="6"/>
      <c r="F340" s="6"/>
      <c r="G340" s="20"/>
      <c r="H340" s="31"/>
      <c r="I340" s="31"/>
      <c r="J340" s="51"/>
      <c r="K340" s="51"/>
      <c r="L340" s="20"/>
    </row>
    <row r="341" spans="1:12" hidden="1" x14ac:dyDescent="0.25">
      <c r="A341" s="1"/>
      <c r="B341" s="1"/>
      <c r="C341" s="6"/>
      <c r="D341" s="6"/>
      <c r="E341" s="6"/>
      <c r="F341" s="6"/>
      <c r="G341" s="20"/>
      <c r="H341" s="31"/>
      <c r="I341" s="31"/>
      <c r="J341" s="51"/>
      <c r="K341" s="51"/>
      <c r="L341" s="20"/>
    </row>
    <row r="342" spans="1:12" hidden="1" x14ac:dyDescent="0.25">
      <c r="A342" s="1"/>
      <c r="B342" s="1"/>
      <c r="C342" s="6"/>
      <c r="D342" s="6"/>
      <c r="E342" s="6"/>
      <c r="F342" s="6"/>
      <c r="G342" s="20"/>
      <c r="H342" s="31"/>
      <c r="I342" s="31"/>
      <c r="J342" s="51"/>
      <c r="K342" s="51"/>
      <c r="L342" s="20"/>
    </row>
    <row r="343" spans="1:12" ht="27.75" customHeight="1" x14ac:dyDescent="0.25">
      <c r="A343" s="17" t="s">
        <v>306</v>
      </c>
      <c r="B343" s="17"/>
      <c r="C343" s="22">
        <f>SUBTOTAL(9,C24:C342)</f>
        <v>0</v>
      </c>
      <c r="D343" s="22">
        <f>SUBTOTAL(9,D24:D342)</f>
        <v>1913700</v>
      </c>
      <c r="E343" s="22">
        <f>SUBTOTAL(9,E24:E342)</f>
        <v>5626452.9499999993</v>
      </c>
      <c r="F343" s="22">
        <f>G343-D343</f>
        <v>-1913700</v>
      </c>
      <c r="G343" s="22">
        <f>SUBTOTAL(9,G24:G342)</f>
        <v>0</v>
      </c>
      <c r="H343" s="38" t="str">
        <f>IF(C343&lt;&gt;0,E343/C343,"-")</f>
        <v>-</v>
      </c>
      <c r="I343" s="38">
        <f>IF(D343&lt;&gt;0,E343/D343,"-")</f>
        <v>2.940091419762763</v>
      </c>
      <c r="J343" s="60">
        <f>SUBTOTAL(9,J24:J342)</f>
        <v>1186227</v>
      </c>
      <c r="K343" s="60">
        <f>SUBTOTAL(9,K24:K342)</f>
        <v>1103960</v>
      </c>
      <c r="L343" s="22">
        <f>SUBTOTAL(9,L24:L342)</f>
        <v>0</v>
      </c>
    </row>
    <row r="344" spans="1:12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</row>
    <row r="345" spans="1:12" ht="63.75" customHeight="1" x14ac:dyDescent="0.25">
      <c r="A345" s="177" t="s">
        <v>154</v>
      </c>
      <c r="B345" s="178"/>
      <c r="C345" s="7" t="s">
        <v>134</v>
      </c>
      <c r="D345" s="7" t="str">
        <f>D6</f>
        <v>Prijedlog plana za  2023.</v>
      </c>
      <c r="E345" s="7" t="s">
        <v>135</v>
      </c>
      <c r="F345" s="15" t="s">
        <v>158</v>
      </c>
      <c r="G345" s="7" t="s">
        <v>113</v>
      </c>
      <c r="H345" s="7" t="s">
        <v>205</v>
      </c>
      <c r="I345" s="7" t="s">
        <v>176</v>
      </c>
      <c r="J345" s="7" t="str">
        <f>J6</f>
        <v>Projekcija za 2024.</v>
      </c>
      <c r="K345" s="7" t="str">
        <f>K6</f>
        <v>Projekcija za 2025.</v>
      </c>
      <c r="L345" s="7" t="s">
        <v>124</v>
      </c>
    </row>
    <row r="346" spans="1:12" ht="20.25" hidden="1" customHeight="1" x14ac:dyDescent="0.3">
      <c r="A346" s="8"/>
      <c r="B346" s="8"/>
      <c r="C346" s="9"/>
      <c r="D346" s="9"/>
      <c r="E346" s="9"/>
      <c r="F346" s="9"/>
      <c r="G346" s="9"/>
      <c r="H346" s="98"/>
      <c r="I346" s="98"/>
      <c r="J346" s="9"/>
      <c r="K346" s="9"/>
      <c r="L346" s="9"/>
    </row>
    <row r="347" spans="1:12" s="16" customFormat="1" ht="18" customHeight="1" x14ac:dyDescent="0.25">
      <c r="A347" s="39" t="s">
        <v>0</v>
      </c>
      <c r="B347" s="39" t="s">
        <v>119</v>
      </c>
      <c r="C347" s="19">
        <f>SUBTOTAL(9,C348:C652)</f>
        <v>0</v>
      </c>
      <c r="D347" s="19">
        <f>SUBTOTAL(9,D348:D652)</f>
        <v>1070115</v>
      </c>
      <c r="E347" s="19">
        <f>SUBTOTAL(9,E348:E652)</f>
        <v>3051182.0900000003</v>
      </c>
      <c r="F347" s="19">
        <f>G347-D347</f>
        <v>-1070115</v>
      </c>
      <c r="G347" s="19">
        <f>SUBTOTAL(9,G348:G652)</f>
        <v>0</v>
      </c>
      <c r="H347" s="30" t="str">
        <f>IF(C347&lt;&gt;0,E347/C347,"-")</f>
        <v>-</v>
      </c>
      <c r="I347" s="30">
        <f>IF(D347&lt;&gt;0,E347/D347,"-")</f>
        <v>2.8512656022950806</v>
      </c>
      <c r="J347" s="19">
        <f>SUBTOTAL(9,J348:J652)</f>
        <v>610560</v>
      </c>
      <c r="K347" s="19">
        <f>SUBTOTAL(9,K348:K652)</f>
        <v>610560</v>
      </c>
      <c r="L347" s="19">
        <f>SUBTOTAL(9,L348:L652)</f>
        <v>0</v>
      </c>
    </row>
    <row r="348" spans="1:12" ht="30" hidden="1" customHeight="1" x14ac:dyDescent="0.3">
      <c r="A348" s="40"/>
      <c r="B348" s="40"/>
      <c r="C348" s="9"/>
      <c r="D348" s="9"/>
      <c r="E348" s="9"/>
      <c r="F348" s="9"/>
      <c r="G348" s="20"/>
      <c r="H348" s="31"/>
      <c r="I348" s="31"/>
      <c r="J348" s="20"/>
      <c r="K348" s="20"/>
      <c r="L348" s="20"/>
    </row>
    <row r="349" spans="1:12" s="16" customFormat="1" ht="18" customHeight="1" x14ac:dyDescent="0.25">
      <c r="A349" s="41" t="s">
        <v>3</v>
      </c>
      <c r="B349" s="41" t="s">
        <v>125</v>
      </c>
      <c r="C349" s="18">
        <f>SUBTOTAL(9,C350:C408)</f>
        <v>0</v>
      </c>
      <c r="D349" s="18">
        <f>SUBTOTAL(9,D350:D408)</f>
        <v>102190</v>
      </c>
      <c r="E349" s="18">
        <f>SUBTOTAL(9,E350:E408)</f>
        <v>338370.19</v>
      </c>
      <c r="F349" s="18">
        <f>G349-D349</f>
        <v>-102190</v>
      </c>
      <c r="G349" s="18">
        <f>SUBTOTAL(9,G350:G408)</f>
        <v>0</v>
      </c>
      <c r="H349" s="28" t="str">
        <f>IF(C349&lt;&gt;0,E349/C349,"-")</f>
        <v>-</v>
      </c>
      <c r="I349" s="28">
        <f>IF(D349&lt;&gt;0,E349/D349,"-")</f>
        <v>3.3111869067423427</v>
      </c>
      <c r="J349" s="18">
        <f>SUBTOTAL(9,J350:J408)</f>
        <v>103120</v>
      </c>
      <c r="K349" s="52">
        <f>SUBTOTAL(9,K350:K408)</f>
        <v>103120</v>
      </c>
      <c r="L349" s="18">
        <f>SUBTOTAL(9,L350:L408)</f>
        <v>0</v>
      </c>
    </row>
    <row r="350" spans="1:12" ht="30" hidden="1" customHeight="1" x14ac:dyDescent="0.25">
      <c r="A350" s="1"/>
      <c r="B350" s="5"/>
      <c r="C350" s="10"/>
      <c r="D350" s="10"/>
      <c r="E350" s="10"/>
      <c r="F350" s="10"/>
      <c r="G350" s="20"/>
      <c r="H350" s="31"/>
      <c r="I350" s="31"/>
      <c r="J350" s="20"/>
      <c r="K350" s="51"/>
      <c r="L350" s="20"/>
    </row>
    <row r="351" spans="1:12" s="16" customFormat="1" ht="409.6" hidden="1" customHeight="1" x14ac:dyDescent="0.25">
      <c r="A351" s="42" t="s">
        <v>2</v>
      </c>
      <c r="B351" s="42" t="s">
        <v>150</v>
      </c>
      <c r="C351" s="23">
        <f>SUBTOTAL(9,C352:C369)</f>
        <v>0</v>
      </c>
      <c r="D351" s="23">
        <f>SUBTOTAL(9,D352:D369)</f>
        <v>83355</v>
      </c>
      <c r="E351" s="23">
        <f>SUBTOTAL(9,E352:E369)</f>
        <v>289284.83999999997</v>
      </c>
      <c r="F351" s="23">
        <f>G351-D351</f>
        <v>-83355</v>
      </c>
      <c r="G351" s="23">
        <f>SUBTOTAL(9,G352:G369)</f>
        <v>0</v>
      </c>
      <c r="H351" s="32" t="str">
        <f>IF(C351&lt;&gt;0,E351/C351,"-")</f>
        <v>-</v>
      </c>
      <c r="I351" s="32">
        <f>IF(D351&lt;&gt;0,E351/D351,"-")</f>
        <v>3.4705157459060638</v>
      </c>
      <c r="J351" s="23">
        <f>SUBTOTAL(9,J352:J369)</f>
        <v>93190</v>
      </c>
      <c r="K351" s="53">
        <f>SUBTOTAL(9,K352:K369)</f>
        <v>93190</v>
      </c>
      <c r="L351" s="23">
        <f>SUBTOTAL(9,L352:L369)</f>
        <v>0</v>
      </c>
    </row>
    <row r="352" spans="1:12" ht="30" hidden="1" customHeight="1" x14ac:dyDescent="0.25">
      <c r="A352" s="1"/>
      <c r="B352" s="1"/>
      <c r="C352" s="6"/>
      <c r="D352" s="11"/>
      <c r="E352" s="11"/>
      <c r="F352" s="11"/>
      <c r="G352" s="20"/>
      <c r="H352" s="31"/>
      <c r="I352" s="31"/>
      <c r="J352" s="20"/>
      <c r="K352" s="51"/>
      <c r="L352" s="20"/>
    </row>
    <row r="353" spans="1:12" ht="409.6" hidden="1" customHeight="1" x14ac:dyDescent="0.25">
      <c r="A353" s="43" t="s">
        <v>2</v>
      </c>
      <c r="B353" s="43" t="s">
        <v>150</v>
      </c>
      <c r="C353" s="24">
        <f>SUBTOTAL(9,C354:C368)</f>
        <v>0</v>
      </c>
      <c r="D353" s="24">
        <f>SUBTOTAL(9,D354:D368)</f>
        <v>83355</v>
      </c>
      <c r="E353" s="24">
        <f>SUBTOTAL(9,E354:E368)</f>
        <v>289284.83999999997</v>
      </c>
      <c r="F353" s="24">
        <f>G353-D353</f>
        <v>-83355</v>
      </c>
      <c r="G353" s="24">
        <f>SUBTOTAL(9,G354:G368)</f>
        <v>0</v>
      </c>
      <c r="H353" s="33" t="str">
        <f>IF(C353&lt;&gt;0,E353/C353,"-")</f>
        <v>-</v>
      </c>
      <c r="I353" s="33">
        <f>IF(D353&lt;&gt;0,E353/D353,"-")</f>
        <v>3.4705157459060638</v>
      </c>
      <c r="J353" s="24">
        <f>SUBTOTAL(9,J354:J368)</f>
        <v>93190</v>
      </c>
      <c r="K353" s="54">
        <f>SUBTOTAL(9,K354:K368)</f>
        <v>93190</v>
      </c>
      <c r="L353" s="24">
        <f>SUBTOTAL(9,L354:L368)</f>
        <v>0</v>
      </c>
    </row>
    <row r="354" spans="1:12" ht="30" hidden="1" customHeight="1" x14ac:dyDescent="0.25">
      <c r="A354" s="1"/>
      <c r="B354" s="1"/>
      <c r="C354" s="6"/>
      <c r="D354" s="12"/>
      <c r="E354" s="12"/>
      <c r="F354" s="12"/>
      <c r="G354" s="20"/>
      <c r="H354" s="31"/>
      <c r="I354" s="31"/>
      <c r="J354" s="20"/>
      <c r="K354" s="51"/>
      <c r="L354" s="20"/>
    </row>
    <row r="355" spans="1:12" ht="409.6" hidden="1" customHeight="1" x14ac:dyDescent="0.25">
      <c r="A355" s="44" t="s">
        <v>2</v>
      </c>
      <c r="B355" s="44" t="s">
        <v>150</v>
      </c>
      <c r="C355" s="26">
        <f>SUBTOTAL(9,C356:C367)</f>
        <v>0</v>
      </c>
      <c r="D355" s="26">
        <f>SUBTOTAL(9,D356:D367)</f>
        <v>83355</v>
      </c>
      <c r="E355" s="26">
        <f>SUBTOTAL(9,E356:E367)</f>
        <v>289284.83999999997</v>
      </c>
      <c r="F355" s="26">
        <f>G355-D355</f>
        <v>-83355</v>
      </c>
      <c r="G355" s="26">
        <f>SUBTOTAL(9,G356:G367)</f>
        <v>0</v>
      </c>
      <c r="H355" s="34" t="str">
        <f>IF(C355&lt;&gt;0,E355/C355,"-")</f>
        <v>-</v>
      </c>
      <c r="I355" s="34">
        <f>IF(D355&lt;&gt;0,E355/D355,"-")</f>
        <v>3.4705157459060638</v>
      </c>
      <c r="J355" s="26">
        <f>SUBTOTAL(9,J356:J367)</f>
        <v>93190</v>
      </c>
      <c r="K355" s="55">
        <f>SUBTOTAL(9,K356:K367)</f>
        <v>93190</v>
      </c>
      <c r="L355" s="26">
        <f>SUBTOTAL(9,L356:L367)</f>
        <v>0</v>
      </c>
    </row>
    <row r="356" spans="1:12" ht="30" hidden="1" customHeight="1" x14ac:dyDescent="0.25">
      <c r="A356" s="1"/>
      <c r="B356" s="1"/>
      <c r="C356" s="6"/>
      <c r="D356" s="13"/>
      <c r="E356" s="13"/>
      <c r="F356" s="13"/>
      <c r="G356" s="20"/>
      <c r="H356" s="31"/>
      <c r="I356" s="31"/>
      <c r="J356" s="20"/>
      <c r="K356" s="51"/>
      <c r="L356" s="20"/>
    </row>
    <row r="357" spans="1:12" ht="409.6" hidden="1" customHeight="1" x14ac:dyDescent="0.25">
      <c r="A357" s="45" t="s">
        <v>2</v>
      </c>
      <c r="B357" s="45" t="s">
        <v>150</v>
      </c>
      <c r="C357" s="27">
        <f>SUBTOTAL(9,C358:C366)</f>
        <v>0</v>
      </c>
      <c r="D357" s="27">
        <f>SUBTOTAL(9,D358:D366)</f>
        <v>83355</v>
      </c>
      <c r="E357" s="27">
        <f>SUBTOTAL(9,E358:E366)</f>
        <v>289284.83999999997</v>
      </c>
      <c r="F357" s="27">
        <f>G357-D357</f>
        <v>-83355</v>
      </c>
      <c r="G357" s="27">
        <f>SUBTOTAL(9,G358:G366)</f>
        <v>0</v>
      </c>
      <c r="H357" s="35" t="str">
        <f>IF(C357&lt;&gt;0,E357/C357,"-")</f>
        <v>-</v>
      </c>
      <c r="I357" s="35">
        <f>IF(D357&lt;&gt;0,E357/D357,"-")</f>
        <v>3.4705157459060638</v>
      </c>
      <c r="J357" s="27">
        <f>SUBTOTAL(9,J358:J366)</f>
        <v>93190</v>
      </c>
      <c r="K357" s="56">
        <f>SUBTOTAL(9,K358:K366)</f>
        <v>93190</v>
      </c>
      <c r="L357" s="27">
        <f>SUBTOTAL(9,L358:L366)</f>
        <v>0</v>
      </c>
    </row>
    <row r="358" spans="1:12" ht="30" hidden="1" customHeight="1" x14ac:dyDescent="0.25">
      <c r="A358" s="1"/>
      <c r="B358" s="1"/>
      <c r="C358" s="6"/>
      <c r="D358" s="14"/>
      <c r="E358" s="14"/>
      <c r="F358" s="14"/>
      <c r="G358" s="20"/>
      <c r="H358" s="31"/>
      <c r="I358" s="31"/>
      <c r="J358" s="20"/>
      <c r="K358" s="51"/>
      <c r="L358" s="20"/>
    </row>
    <row r="359" spans="1:12" ht="409.6" hidden="1" customHeight="1" x14ac:dyDescent="0.25">
      <c r="A359" s="46" t="s">
        <v>2</v>
      </c>
      <c r="B359" s="46" t="s">
        <v>150</v>
      </c>
      <c r="C359" s="25">
        <f>SUBTOTAL(9,C360:C365)</f>
        <v>0</v>
      </c>
      <c r="D359" s="25">
        <f>SUBTOTAL(9,D360:D365)</f>
        <v>83355</v>
      </c>
      <c r="E359" s="25">
        <f>SUBTOTAL(9,E360:E365)</f>
        <v>289284.83999999997</v>
      </c>
      <c r="F359" s="25">
        <f>G359-D359</f>
        <v>-83355</v>
      </c>
      <c r="G359" s="25">
        <f>SUBTOTAL(9,G360:G365)</f>
        <v>0</v>
      </c>
      <c r="H359" s="36" t="str">
        <f>IF(C359&lt;&gt;0,E359/C359,"-")</f>
        <v>-</v>
      </c>
      <c r="I359" s="36">
        <f>IF(D359&lt;&gt;0,E359/D359,"-")</f>
        <v>3.4705157459060638</v>
      </c>
      <c r="J359" s="25">
        <f>SUBTOTAL(9,J360:J365)</f>
        <v>93190</v>
      </c>
      <c r="K359" s="57">
        <f>SUBTOTAL(9,K360:K365)</f>
        <v>93190</v>
      </c>
      <c r="L359" s="25">
        <f>SUBTOTAL(9,L360:L365)</f>
        <v>0</v>
      </c>
    </row>
    <row r="360" spans="1:12" ht="22.5" hidden="1" customHeight="1" x14ac:dyDescent="0.25">
      <c r="A360" s="1"/>
      <c r="B360" s="1"/>
      <c r="C360" s="6"/>
      <c r="D360" s="14"/>
      <c r="E360" s="14"/>
      <c r="F360" s="14"/>
      <c r="G360" s="14"/>
      <c r="H360" s="37"/>
      <c r="I360" s="37"/>
      <c r="J360" s="14"/>
      <c r="K360" s="58"/>
      <c r="L360" s="14"/>
    </row>
    <row r="361" spans="1:12" ht="409.6" hidden="1" customHeight="1" x14ac:dyDescent="0.25">
      <c r="A361" s="47" t="s">
        <v>2</v>
      </c>
      <c r="B361" s="47" t="s">
        <v>150</v>
      </c>
      <c r="C361" s="14">
        <f>SUBTOTAL(9,C362:C364)</f>
        <v>0</v>
      </c>
      <c r="D361" s="14">
        <f>SUBTOTAL(9,D362:D364)</f>
        <v>83355</v>
      </c>
      <c r="E361" s="14">
        <f>SUBTOTAL(9,E362:E364)</f>
        <v>289284.83999999997</v>
      </c>
      <c r="F361" s="14">
        <f>G361-D361</f>
        <v>-83355</v>
      </c>
      <c r="G361" s="14">
        <f>SUBTOTAL(9,G362:G364)</f>
        <v>0</v>
      </c>
      <c r="H361" s="37" t="str">
        <f>IF(C361&lt;&gt;0,E361/C361,"-")</f>
        <v>-</v>
      </c>
      <c r="I361" s="37">
        <f>IF(D361&lt;&gt;0,E361/D361,"-")</f>
        <v>3.4705157459060638</v>
      </c>
      <c r="J361" s="14">
        <f>SUBTOTAL(9,J362:J364)</f>
        <v>93190</v>
      </c>
      <c r="K361" s="58">
        <f>SUBTOTAL(9,K362:K364)</f>
        <v>93190</v>
      </c>
      <c r="L361" s="14">
        <f>SUBTOTAL(9,L362:L364)</f>
        <v>0</v>
      </c>
    </row>
    <row r="362" spans="1:12" ht="30" hidden="1" customHeight="1" x14ac:dyDescent="0.25">
      <c r="A362" s="1"/>
      <c r="B362" s="1"/>
      <c r="C362" s="6"/>
      <c r="D362" s="21"/>
      <c r="E362" s="21"/>
      <c r="F362" s="21"/>
      <c r="G362" s="20"/>
      <c r="H362" s="31"/>
      <c r="I362" s="31"/>
      <c r="J362" s="20"/>
      <c r="K362" s="51"/>
      <c r="L362" s="20"/>
    </row>
    <row r="363" spans="1:12" ht="15" customHeight="1" x14ac:dyDescent="0.25">
      <c r="A363" s="48" t="s">
        <v>2</v>
      </c>
      <c r="B363" s="48" t="s">
        <v>150</v>
      </c>
      <c r="C363" s="3">
        <v>0</v>
      </c>
      <c r="D363" s="3">
        <v>83355</v>
      </c>
      <c r="E363" s="3">
        <v>289284.83999999997</v>
      </c>
      <c r="F363" s="3">
        <f>G363-D363</f>
        <v>-83355</v>
      </c>
      <c r="G363" s="3"/>
      <c r="H363" s="29" t="str">
        <f>IF(C363&lt;&gt;0,0/C363,"-")</f>
        <v>-</v>
      </c>
      <c r="I363" s="29">
        <f>IF(D363&lt;&gt;0,E363/D363,"-")</f>
        <v>3.4705157459060638</v>
      </c>
      <c r="J363" s="3">
        <v>93190</v>
      </c>
      <c r="K363" s="59">
        <v>93190</v>
      </c>
      <c r="L363" s="49">
        <v>0</v>
      </c>
    </row>
    <row r="364" spans="1:12" hidden="1" x14ac:dyDescent="0.25">
      <c r="A364" s="1"/>
      <c r="B364" s="1"/>
      <c r="C364" s="6"/>
      <c r="D364" s="3"/>
      <c r="E364" s="3"/>
      <c r="F364" s="3"/>
      <c r="G364" s="3"/>
      <c r="H364" s="29"/>
      <c r="I364" s="29"/>
      <c r="J364" s="3"/>
      <c r="K364" s="59"/>
      <c r="L364" s="3"/>
    </row>
    <row r="365" spans="1:12" hidden="1" x14ac:dyDescent="0.25">
      <c r="A365" s="1"/>
      <c r="B365" s="1"/>
      <c r="C365" s="6"/>
      <c r="D365" s="6"/>
      <c r="E365" s="6"/>
      <c r="F365" s="6"/>
      <c r="G365" s="20"/>
      <c r="H365" s="31"/>
      <c r="I365" s="31"/>
      <c r="J365" s="20"/>
      <c r="K365" s="51"/>
      <c r="L365" s="20"/>
    </row>
    <row r="366" spans="1:12" ht="20.100000000000001" hidden="1" customHeight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20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20"/>
      <c r="K367" s="51"/>
      <c r="L367" s="20"/>
    </row>
    <row r="368" spans="1:12" ht="20.100000000000001" hidden="1" customHeight="1" x14ac:dyDescent="0.25">
      <c r="A368" s="1"/>
      <c r="B368" s="1"/>
      <c r="C368" s="6"/>
      <c r="D368" s="6"/>
      <c r="E368" s="6"/>
      <c r="F368" s="6"/>
      <c r="G368" s="20"/>
      <c r="H368" s="31"/>
      <c r="I368" s="31"/>
      <c r="J368" s="20"/>
      <c r="K368" s="51"/>
      <c r="L368" s="20"/>
    </row>
    <row r="369" spans="1:12" ht="20.100000000000001" hidden="1" customHeight="1" x14ac:dyDescent="0.25">
      <c r="A369" s="1"/>
      <c r="B369" s="1"/>
      <c r="C369" s="6"/>
      <c r="D369" s="6"/>
      <c r="E369" s="6"/>
      <c r="F369" s="6"/>
      <c r="G369" s="20"/>
      <c r="H369" s="31"/>
      <c r="I369" s="31"/>
      <c r="J369" s="20"/>
      <c r="K369" s="51"/>
      <c r="L369" s="20"/>
    </row>
    <row r="370" spans="1:12" s="16" customFormat="1" ht="409.6" hidden="1" customHeight="1" x14ac:dyDescent="0.25">
      <c r="A370" s="42" t="s">
        <v>12</v>
      </c>
      <c r="B370" s="42" t="s">
        <v>187</v>
      </c>
      <c r="C370" s="23">
        <f>SUBTOTAL(9,C371:C388)</f>
        <v>0</v>
      </c>
      <c r="D370" s="23">
        <f>SUBTOTAL(9,D371:D388)</f>
        <v>2830</v>
      </c>
      <c r="E370" s="23">
        <f>SUBTOTAL(9,E371:E388)</f>
        <v>7362.8399999999992</v>
      </c>
      <c r="F370" s="23">
        <f>G370-D370</f>
        <v>-2830</v>
      </c>
      <c r="G370" s="23">
        <f>SUBTOTAL(9,G371:G388)</f>
        <v>0</v>
      </c>
      <c r="H370" s="32" t="str">
        <f>IF(C370&lt;&gt;0,E370/C370,"-")</f>
        <v>-</v>
      </c>
      <c r="I370" s="32">
        <f>IF(D370&lt;&gt;0,E370/D370,"-")</f>
        <v>2.601710247349823</v>
      </c>
      <c r="J370" s="23">
        <f>SUBTOTAL(9,J371:J388)</f>
        <v>1610</v>
      </c>
      <c r="K370" s="53">
        <f>SUBTOTAL(9,K371:K388)</f>
        <v>1610</v>
      </c>
      <c r="L370" s="23">
        <f>SUBTOTAL(9,L371:L388)</f>
        <v>0</v>
      </c>
    </row>
    <row r="371" spans="1:12" ht="30" hidden="1" customHeight="1" x14ac:dyDescent="0.25">
      <c r="A371" s="1"/>
      <c r="B371" s="1"/>
      <c r="C371" s="6"/>
      <c r="D371" s="11"/>
      <c r="E371" s="11"/>
      <c r="F371" s="11"/>
      <c r="G371" s="20"/>
      <c r="H371" s="31"/>
      <c r="I371" s="31"/>
      <c r="J371" s="20"/>
      <c r="K371" s="51"/>
      <c r="L371" s="20"/>
    </row>
    <row r="372" spans="1:12" ht="409.6" hidden="1" customHeight="1" x14ac:dyDescent="0.25">
      <c r="A372" s="43" t="s">
        <v>12</v>
      </c>
      <c r="B372" s="43" t="s">
        <v>187</v>
      </c>
      <c r="C372" s="24">
        <f>SUBTOTAL(9,C373:C387)</f>
        <v>0</v>
      </c>
      <c r="D372" s="24">
        <f>SUBTOTAL(9,D373:D387)</f>
        <v>2830</v>
      </c>
      <c r="E372" s="24">
        <f>SUBTOTAL(9,E373:E387)</f>
        <v>7362.8399999999992</v>
      </c>
      <c r="F372" s="24">
        <f>G372-D372</f>
        <v>-2830</v>
      </c>
      <c r="G372" s="24">
        <f>SUBTOTAL(9,G373:G387)</f>
        <v>0</v>
      </c>
      <c r="H372" s="33" t="str">
        <f>IF(C372&lt;&gt;0,E372/C372,"-")</f>
        <v>-</v>
      </c>
      <c r="I372" s="33">
        <f>IF(D372&lt;&gt;0,E372/D372,"-")</f>
        <v>2.601710247349823</v>
      </c>
      <c r="J372" s="24">
        <f>SUBTOTAL(9,J373:J387)</f>
        <v>1610</v>
      </c>
      <c r="K372" s="54">
        <f>SUBTOTAL(9,K373:K387)</f>
        <v>1610</v>
      </c>
      <c r="L372" s="24">
        <f>SUBTOTAL(9,L373:L387)</f>
        <v>0</v>
      </c>
    </row>
    <row r="373" spans="1:12" ht="30" hidden="1" customHeight="1" x14ac:dyDescent="0.25">
      <c r="A373" s="1"/>
      <c r="B373" s="1"/>
      <c r="C373" s="6"/>
      <c r="D373" s="12"/>
      <c r="E373" s="12"/>
      <c r="F373" s="12"/>
      <c r="G373" s="20"/>
      <c r="H373" s="31"/>
      <c r="I373" s="31"/>
      <c r="J373" s="20"/>
      <c r="K373" s="51"/>
      <c r="L373" s="20"/>
    </row>
    <row r="374" spans="1:12" ht="409.6" hidden="1" customHeight="1" x14ac:dyDescent="0.25">
      <c r="A374" s="44" t="s">
        <v>12</v>
      </c>
      <c r="B374" s="44" t="s">
        <v>187</v>
      </c>
      <c r="C374" s="26">
        <f>SUBTOTAL(9,C375:C386)</f>
        <v>0</v>
      </c>
      <c r="D374" s="26">
        <f>SUBTOTAL(9,D375:D386)</f>
        <v>2830</v>
      </c>
      <c r="E374" s="26">
        <f>SUBTOTAL(9,E375:E386)</f>
        <v>7362.8399999999992</v>
      </c>
      <c r="F374" s="26">
        <f>G374-D374</f>
        <v>-2830</v>
      </c>
      <c r="G374" s="26">
        <f>SUBTOTAL(9,G375:G386)</f>
        <v>0</v>
      </c>
      <c r="H374" s="34" t="str">
        <f>IF(C374&lt;&gt;0,E374/C374,"-")</f>
        <v>-</v>
      </c>
      <c r="I374" s="34">
        <f>IF(D374&lt;&gt;0,E374/D374,"-")</f>
        <v>2.601710247349823</v>
      </c>
      <c r="J374" s="26">
        <f>SUBTOTAL(9,J375:J386)</f>
        <v>1610</v>
      </c>
      <c r="K374" s="55">
        <f>SUBTOTAL(9,K375:K386)</f>
        <v>1610</v>
      </c>
      <c r="L374" s="26">
        <f>SUBTOTAL(9,L375:L386)</f>
        <v>0</v>
      </c>
    </row>
    <row r="375" spans="1:12" ht="30" hidden="1" customHeight="1" x14ac:dyDescent="0.25">
      <c r="A375" s="1"/>
      <c r="B375" s="1"/>
      <c r="C375" s="6"/>
      <c r="D375" s="13"/>
      <c r="E375" s="13"/>
      <c r="F375" s="13"/>
      <c r="G375" s="20"/>
      <c r="H375" s="31"/>
      <c r="I375" s="31"/>
      <c r="J375" s="20"/>
      <c r="K375" s="51"/>
      <c r="L375" s="20"/>
    </row>
    <row r="376" spans="1:12" ht="409.6" hidden="1" customHeight="1" x14ac:dyDescent="0.25">
      <c r="A376" s="45" t="s">
        <v>12</v>
      </c>
      <c r="B376" s="45" t="s">
        <v>187</v>
      </c>
      <c r="C376" s="27">
        <f>SUBTOTAL(9,C377:C385)</f>
        <v>0</v>
      </c>
      <c r="D376" s="27">
        <f>SUBTOTAL(9,D377:D385)</f>
        <v>2830</v>
      </c>
      <c r="E376" s="27">
        <f>SUBTOTAL(9,E377:E385)</f>
        <v>7362.8399999999992</v>
      </c>
      <c r="F376" s="27">
        <f>G376-D376</f>
        <v>-2830</v>
      </c>
      <c r="G376" s="27">
        <f>SUBTOTAL(9,G377:G385)</f>
        <v>0</v>
      </c>
      <c r="H376" s="35" t="str">
        <f>IF(C376&lt;&gt;0,E376/C376,"-")</f>
        <v>-</v>
      </c>
      <c r="I376" s="35">
        <f>IF(D376&lt;&gt;0,E376/D376,"-")</f>
        <v>2.601710247349823</v>
      </c>
      <c r="J376" s="27">
        <f>SUBTOTAL(9,J377:J385)</f>
        <v>1610</v>
      </c>
      <c r="K376" s="56">
        <f>SUBTOTAL(9,K377:K385)</f>
        <v>1610</v>
      </c>
      <c r="L376" s="27">
        <f>SUBTOTAL(9,L377:L385)</f>
        <v>0</v>
      </c>
    </row>
    <row r="377" spans="1:12" ht="30" hidden="1" customHeight="1" x14ac:dyDescent="0.25">
      <c r="A377" s="1"/>
      <c r="B377" s="1"/>
      <c r="C377" s="6"/>
      <c r="D377" s="14"/>
      <c r="E377" s="14"/>
      <c r="F377" s="14"/>
      <c r="G377" s="20"/>
      <c r="H377" s="31"/>
      <c r="I377" s="31"/>
      <c r="J377" s="20"/>
      <c r="K377" s="51"/>
      <c r="L377" s="20"/>
    </row>
    <row r="378" spans="1:12" ht="409.6" hidden="1" customHeight="1" x14ac:dyDescent="0.25">
      <c r="A378" s="46" t="s">
        <v>12</v>
      </c>
      <c r="B378" s="46" t="s">
        <v>187</v>
      </c>
      <c r="C378" s="25">
        <f>SUBTOTAL(9,C379:C384)</f>
        <v>0</v>
      </c>
      <c r="D378" s="25">
        <f>SUBTOTAL(9,D379:D384)</f>
        <v>2830</v>
      </c>
      <c r="E378" s="25">
        <f>SUBTOTAL(9,E379:E384)</f>
        <v>7362.8399999999992</v>
      </c>
      <c r="F378" s="25">
        <f>G378-D378</f>
        <v>-2830</v>
      </c>
      <c r="G378" s="25">
        <f>SUBTOTAL(9,G379:G384)</f>
        <v>0</v>
      </c>
      <c r="H378" s="36" t="str">
        <f>IF(C378&lt;&gt;0,E378/C378,"-")</f>
        <v>-</v>
      </c>
      <c r="I378" s="36">
        <f>IF(D378&lt;&gt;0,E378/D378,"-")</f>
        <v>2.601710247349823</v>
      </c>
      <c r="J378" s="25">
        <f>SUBTOTAL(9,J379:J384)</f>
        <v>1610</v>
      </c>
      <c r="K378" s="57">
        <f>SUBTOTAL(9,K379:K384)</f>
        <v>1610</v>
      </c>
      <c r="L378" s="25">
        <f>SUBTOTAL(9,L379:L384)</f>
        <v>0</v>
      </c>
    </row>
    <row r="379" spans="1:12" ht="22.5" hidden="1" customHeight="1" x14ac:dyDescent="0.25">
      <c r="A379" s="1"/>
      <c r="B379" s="1"/>
      <c r="C379" s="6"/>
      <c r="D379" s="14"/>
      <c r="E379" s="14"/>
      <c r="F379" s="14"/>
      <c r="G379" s="14"/>
      <c r="H379" s="37"/>
      <c r="I379" s="37"/>
      <c r="J379" s="14"/>
      <c r="K379" s="58"/>
      <c r="L379" s="14"/>
    </row>
    <row r="380" spans="1:12" ht="409.6" hidden="1" customHeight="1" x14ac:dyDescent="0.25">
      <c r="A380" s="47" t="s">
        <v>12</v>
      </c>
      <c r="B380" s="47" t="s">
        <v>187</v>
      </c>
      <c r="C380" s="14">
        <f>SUBTOTAL(9,C381:C383)</f>
        <v>0</v>
      </c>
      <c r="D380" s="14">
        <f>SUBTOTAL(9,D381:D383)</f>
        <v>2830</v>
      </c>
      <c r="E380" s="14">
        <f>SUBTOTAL(9,E381:E383)</f>
        <v>7362.8399999999992</v>
      </c>
      <c r="F380" s="14">
        <f>G380-D380</f>
        <v>-2830</v>
      </c>
      <c r="G380" s="14">
        <f>SUBTOTAL(9,G381:G383)</f>
        <v>0</v>
      </c>
      <c r="H380" s="37" t="str">
        <f>IF(C380&lt;&gt;0,E380/C380,"-")</f>
        <v>-</v>
      </c>
      <c r="I380" s="37">
        <f>IF(D380&lt;&gt;0,E380/D380,"-")</f>
        <v>2.601710247349823</v>
      </c>
      <c r="J380" s="14">
        <f>SUBTOTAL(9,J381:J383)</f>
        <v>1610</v>
      </c>
      <c r="K380" s="58">
        <f>SUBTOTAL(9,K381:K383)</f>
        <v>1610</v>
      </c>
      <c r="L380" s="14">
        <f>SUBTOTAL(9,L381:L383)</f>
        <v>0</v>
      </c>
    </row>
    <row r="381" spans="1:12" ht="30" hidden="1" customHeight="1" x14ac:dyDescent="0.25">
      <c r="A381" s="1"/>
      <c r="B381" s="1"/>
      <c r="C381" s="6"/>
      <c r="D381" s="21"/>
      <c r="E381" s="21"/>
      <c r="F381" s="21"/>
      <c r="G381" s="20"/>
      <c r="H381" s="31"/>
      <c r="I381" s="31"/>
      <c r="J381" s="20"/>
      <c r="K381" s="51"/>
      <c r="L381" s="20"/>
    </row>
    <row r="382" spans="1:12" ht="15" customHeight="1" x14ac:dyDescent="0.25">
      <c r="A382" s="48" t="s">
        <v>12</v>
      </c>
      <c r="B382" s="48" t="s">
        <v>187</v>
      </c>
      <c r="C382" s="3">
        <v>0</v>
      </c>
      <c r="D382" s="3">
        <v>2830</v>
      </c>
      <c r="E382" s="3">
        <v>7362.8399999999992</v>
      </c>
      <c r="F382" s="3">
        <f>G382-D382</f>
        <v>-2830</v>
      </c>
      <c r="G382" s="3"/>
      <c r="H382" s="29" t="str">
        <f>IF(C382&lt;&gt;0,0/C382,"-")</f>
        <v>-</v>
      </c>
      <c r="I382" s="29">
        <f>IF(D382&lt;&gt;0,E382/D382,"-")</f>
        <v>2.601710247349823</v>
      </c>
      <c r="J382" s="3">
        <v>1610</v>
      </c>
      <c r="K382" s="59">
        <v>1610</v>
      </c>
      <c r="L382" s="49">
        <v>0</v>
      </c>
    </row>
    <row r="383" spans="1:12" hidden="1" x14ac:dyDescent="0.25">
      <c r="A383" s="1"/>
      <c r="B383" s="1"/>
      <c r="C383" s="6"/>
      <c r="D383" s="3"/>
      <c r="E383" s="3"/>
      <c r="F383" s="3"/>
      <c r="G383" s="3"/>
      <c r="H383" s="29"/>
      <c r="I383" s="29"/>
      <c r="J383" s="3"/>
      <c r="K383" s="59"/>
      <c r="L383" s="3"/>
    </row>
    <row r="384" spans="1:12" hidden="1" x14ac:dyDescent="0.25">
      <c r="A384" s="1"/>
      <c r="B384" s="1"/>
      <c r="C384" s="6"/>
      <c r="D384" s="6"/>
      <c r="E384" s="6"/>
      <c r="F384" s="6"/>
      <c r="G384" s="20"/>
      <c r="H384" s="31"/>
      <c r="I384" s="31"/>
      <c r="J384" s="20"/>
      <c r="K384" s="51"/>
      <c r="L384" s="20"/>
    </row>
    <row r="385" spans="1:12" ht="20.100000000000001" hidden="1" customHeight="1" x14ac:dyDescent="0.25">
      <c r="A385" s="1"/>
      <c r="B385" s="1"/>
      <c r="C385" s="6"/>
      <c r="D385" s="6"/>
      <c r="E385" s="6"/>
      <c r="F385" s="6"/>
      <c r="G385" s="20"/>
      <c r="H385" s="31"/>
      <c r="I385" s="31"/>
      <c r="J385" s="20"/>
      <c r="K385" s="51"/>
      <c r="L385" s="20"/>
    </row>
    <row r="386" spans="1:12" ht="20.100000000000001" hidden="1" customHeight="1" x14ac:dyDescent="0.25">
      <c r="A386" s="1"/>
      <c r="B386" s="1"/>
      <c r="C386" s="6"/>
      <c r="D386" s="6"/>
      <c r="E386" s="6"/>
      <c r="F386" s="6"/>
      <c r="G386" s="20"/>
      <c r="H386" s="31"/>
      <c r="I386" s="31"/>
      <c r="J386" s="20"/>
      <c r="K386" s="51"/>
      <c r="L386" s="20"/>
    </row>
    <row r="387" spans="1:12" ht="20.100000000000001" hidden="1" customHeight="1" x14ac:dyDescent="0.25">
      <c r="A387" s="1"/>
      <c r="B387" s="1"/>
      <c r="C387" s="6"/>
      <c r="D387" s="6"/>
      <c r="E387" s="6"/>
      <c r="F387" s="6"/>
      <c r="G387" s="20"/>
      <c r="H387" s="31"/>
      <c r="I387" s="31"/>
      <c r="J387" s="20"/>
      <c r="K387" s="51"/>
      <c r="L387" s="20"/>
    </row>
    <row r="388" spans="1:12" ht="20.100000000000001" hidden="1" customHeight="1" x14ac:dyDescent="0.25">
      <c r="A388" s="1"/>
      <c r="B388" s="1"/>
      <c r="C388" s="6"/>
      <c r="D388" s="6"/>
      <c r="E388" s="6"/>
      <c r="F388" s="6"/>
      <c r="G388" s="20"/>
      <c r="H388" s="31"/>
      <c r="I388" s="31"/>
      <c r="J388" s="20"/>
      <c r="K388" s="51"/>
      <c r="L388" s="20"/>
    </row>
    <row r="389" spans="1:12" s="16" customFormat="1" ht="409.6" hidden="1" customHeight="1" x14ac:dyDescent="0.25">
      <c r="A389" s="42" t="s">
        <v>13</v>
      </c>
      <c r="B389" s="42" t="s">
        <v>211</v>
      </c>
      <c r="C389" s="23">
        <f>SUBTOTAL(9,C390:C407)</f>
        <v>0</v>
      </c>
      <c r="D389" s="23">
        <f>SUBTOTAL(9,D390:D407)</f>
        <v>16005</v>
      </c>
      <c r="E389" s="23">
        <f>SUBTOTAL(9,E390:E407)</f>
        <v>41722.509999999995</v>
      </c>
      <c r="F389" s="23">
        <f>G389-D389</f>
        <v>-16005</v>
      </c>
      <c r="G389" s="23">
        <f>SUBTOTAL(9,G390:G407)</f>
        <v>0</v>
      </c>
      <c r="H389" s="32" t="str">
        <f>IF(C389&lt;&gt;0,E389/C389,"-")</f>
        <v>-</v>
      </c>
      <c r="I389" s="32">
        <f>IF(D389&lt;&gt;0,E389/D389,"-")</f>
        <v>2.6068422368009996</v>
      </c>
      <c r="J389" s="23">
        <f>SUBTOTAL(9,J390:J407)</f>
        <v>8320</v>
      </c>
      <c r="K389" s="53">
        <f>SUBTOTAL(9,K390:K407)</f>
        <v>8320</v>
      </c>
      <c r="L389" s="23">
        <f>SUBTOTAL(9,L390:L407)</f>
        <v>0</v>
      </c>
    </row>
    <row r="390" spans="1:12" ht="30" hidden="1" customHeight="1" x14ac:dyDescent="0.25">
      <c r="A390" s="1"/>
      <c r="B390" s="1"/>
      <c r="C390" s="6"/>
      <c r="D390" s="11"/>
      <c r="E390" s="11"/>
      <c r="F390" s="11"/>
      <c r="G390" s="20"/>
      <c r="H390" s="31"/>
      <c r="I390" s="31"/>
      <c r="J390" s="20"/>
      <c r="K390" s="51"/>
      <c r="L390" s="20"/>
    </row>
    <row r="391" spans="1:12" ht="409.6" hidden="1" customHeight="1" x14ac:dyDescent="0.25">
      <c r="A391" s="43" t="s">
        <v>13</v>
      </c>
      <c r="B391" s="43" t="s">
        <v>211</v>
      </c>
      <c r="C391" s="24">
        <f>SUBTOTAL(9,C392:C406)</f>
        <v>0</v>
      </c>
      <c r="D391" s="24">
        <f>SUBTOTAL(9,D392:D406)</f>
        <v>16005</v>
      </c>
      <c r="E391" s="24">
        <f>SUBTOTAL(9,E392:E406)</f>
        <v>41722.509999999995</v>
      </c>
      <c r="F391" s="24">
        <f>G391-D391</f>
        <v>-16005</v>
      </c>
      <c r="G391" s="24">
        <f>SUBTOTAL(9,G392:G406)</f>
        <v>0</v>
      </c>
      <c r="H391" s="33" t="str">
        <f>IF(C391&lt;&gt;0,E391/C391,"-")</f>
        <v>-</v>
      </c>
      <c r="I391" s="33">
        <f>IF(D391&lt;&gt;0,E391/D391,"-")</f>
        <v>2.6068422368009996</v>
      </c>
      <c r="J391" s="24">
        <f>SUBTOTAL(9,J392:J406)</f>
        <v>8320</v>
      </c>
      <c r="K391" s="54">
        <f>SUBTOTAL(9,K392:K406)</f>
        <v>8320</v>
      </c>
      <c r="L391" s="24">
        <f>SUBTOTAL(9,L392:L406)</f>
        <v>0</v>
      </c>
    </row>
    <row r="392" spans="1:12" ht="30" hidden="1" customHeight="1" x14ac:dyDescent="0.25">
      <c r="A392" s="1"/>
      <c r="B392" s="1"/>
      <c r="C392" s="6"/>
      <c r="D392" s="12"/>
      <c r="E392" s="12"/>
      <c r="F392" s="12"/>
      <c r="G392" s="20"/>
      <c r="H392" s="31"/>
      <c r="I392" s="31"/>
      <c r="J392" s="20"/>
      <c r="K392" s="51"/>
      <c r="L392" s="20"/>
    </row>
    <row r="393" spans="1:12" ht="409.6" hidden="1" customHeight="1" x14ac:dyDescent="0.25">
      <c r="A393" s="44" t="s">
        <v>13</v>
      </c>
      <c r="B393" s="44" t="s">
        <v>211</v>
      </c>
      <c r="C393" s="26">
        <f>SUBTOTAL(9,C394:C405)</f>
        <v>0</v>
      </c>
      <c r="D393" s="26">
        <f>SUBTOTAL(9,D394:D405)</f>
        <v>16005</v>
      </c>
      <c r="E393" s="26">
        <f>SUBTOTAL(9,E394:E405)</f>
        <v>41722.509999999995</v>
      </c>
      <c r="F393" s="26">
        <f>G393-D393</f>
        <v>-16005</v>
      </c>
      <c r="G393" s="26">
        <f>SUBTOTAL(9,G394:G405)</f>
        <v>0</v>
      </c>
      <c r="H393" s="34" t="str">
        <f>IF(C393&lt;&gt;0,E393/C393,"-")</f>
        <v>-</v>
      </c>
      <c r="I393" s="34">
        <f>IF(D393&lt;&gt;0,E393/D393,"-")</f>
        <v>2.6068422368009996</v>
      </c>
      <c r="J393" s="26">
        <f>SUBTOTAL(9,J394:J405)</f>
        <v>8320</v>
      </c>
      <c r="K393" s="55">
        <f>SUBTOTAL(9,K394:K405)</f>
        <v>8320</v>
      </c>
      <c r="L393" s="26">
        <f>SUBTOTAL(9,L394:L405)</f>
        <v>0</v>
      </c>
    </row>
    <row r="394" spans="1:12" ht="30" hidden="1" customHeight="1" x14ac:dyDescent="0.25">
      <c r="A394" s="1"/>
      <c r="B394" s="1"/>
      <c r="C394" s="6"/>
      <c r="D394" s="13"/>
      <c r="E394" s="13"/>
      <c r="F394" s="13"/>
      <c r="G394" s="20"/>
      <c r="H394" s="31"/>
      <c r="I394" s="31"/>
      <c r="J394" s="20"/>
      <c r="K394" s="51"/>
      <c r="L394" s="20"/>
    </row>
    <row r="395" spans="1:12" ht="409.6" hidden="1" customHeight="1" x14ac:dyDescent="0.25">
      <c r="A395" s="45" t="s">
        <v>13</v>
      </c>
      <c r="B395" s="45" t="s">
        <v>211</v>
      </c>
      <c r="C395" s="27">
        <f>SUBTOTAL(9,C396:C404)</f>
        <v>0</v>
      </c>
      <c r="D395" s="27">
        <f>SUBTOTAL(9,D396:D404)</f>
        <v>16005</v>
      </c>
      <c r="E395" s="27">
        <f>SUBTOTAL(9,E396:E404)</f>
        <v>41722.509999999995</v>
      </c>
      <c r="F395" s="27">
        <f>G395-D395</f>
        <v>-16005</v>
      </c>
      <c r="G395" s="27">
        <f>SUBTOTAL(9,G396:G404)</f>
        <v>0</v>
      </c>
      <c r="H395" s="35" t="str">
        <f>IF(C395&lt;&gt;0,E395/C395,"-")</f>
        <v>-</v>
      </c>
      <c r="I395" s="35">
        <f>IF(D395&lt;&gt;0,E395/D395,"-")</f>
        <v>2.6068422368009996</v>
      </c>
      <c r="J395" s="27">
        <f>SUBTOTAL(9,J396:J404)</f>
        <v>8320</v>
      </c>
      <c r="K395" s="56">
        <f>SUBTOTAL(9,K396:K404)</f>
        <v>8320</v>
      </c>
      <c r="L395" s="27">
        <f>SUBTOTAL(9,L396:L404)</f>
        <v>0</v>
      </c>
    </row>
    <row r="396" spans="1:12" ht="30" hidden="1" customHeight="1" x14ac:dyDescent="0.25">
      <c r="A396" s="1"/>
      <c r="B396" s="1"/>
      <c r="C396" s="6"/>
      <c r="D396" s="14"/>
      <c r="E396" s="14"/>
      <c r="F396" s="14"/>
      <c r="G396" s="20"/>
      <c r="H396" s="31"/>
      <c r="I396" s="31"/>
      <c r="J396" s="20"/>
      <c r="K396" s="51"/>
      <c r="L396" s="20"/>
    </row>
    <row r="397" spans="1:12" ht="409.6" hidden="1" customHeight="1" x14ac:dyDescent="0.25">
      <c r="A397" s="46" t="s">
        <v>13</v>
      </c>
      <c r="B397" s="46" t="s">
        <v>211</v>
      </c>
      <c r="C397" s="25">
        <f>SUBTOTAL(9,C398:C403)</f>
        <v>0</v>
      </c>
      <c r="D397" s="25">
        <f>SUBTOTAL(9,D398:D403)</f>
        <v>16005</v>
      </c>
      <c r="E397" s="25">
        <f>SUBTOTAL(9,E398:E403)</f>
        <v>41722.509999999995</v>
      </c>
      <c r="F397" s="25">
        <f>G397-D397</f>
        <v>-16005</v>
      </c>
      <c r="G397" s="25">
        <f>SUBTOTAL(9,G398:G403)</f>
        <v>0</v>
      </c>
      <c r="H397" s="36" t="str">
        <f>IF(C397&lt;&gt;0,E397/C397,"-")</f>
        <v>-</v>
      </c>
      <c r="I397" s="36">
        <f>IF(D397&lt;&gt;0,E397/D397,"-")</f>
        <v>2.6068422368009996</v>
      </c>
      <c r="J397" s="25">
        <f>SUBTOTAL(9,J398:J403)</f>
        <v>8320</v>
      </c>
      <c r="K397" s="57">
        <f>SUBTOTAL(9,K398:K403)</f>
        <v>8320</v>
      </c>
      <c r="L397" s="25">
        <f>SUBTOTAL(9,L398:L403)</f>
        <v>0</v>
      </c>
    </row>
    <row r="398" spans="1:12" ht="22.5" hidden="1" customHeight="1" x14ac:dyDescent="0.25">
      <c r="A398" s="1"/>
      <c r="B398" s="1"/>
      <c r="C398" s="6"/>
      <c r="D398" s="14"/>
      <c r="E398" s="14"/>
      <c r="F398" s="14"/>
      <c r="G398" s="14"/>
      <c r="H398" s="37"/>
      <c r="I398" s="37"/>
      <c r="J398" s="14"/>
      <c r="K398" s="58"/>
      <c r="L398" s="14"/>
    </row>
    <row r="399" spans="1:12" ht="409.6" hidden="1" customHeight="1" x14ac:dyDescent="0.25">
      <c r="A399" s="47" t="s">
        <v>13</v>
      </c>
      <c r="B399" s="47" t="s">
        <v>211</v>
      </c>
      <c r="C399" s="14">
        <f>SUBTOTAL(9,C400:C402)</f>
        <v>0</v>
      </c>
      <c r="D399" s="14">
        <f>SUBTOTAL(9,D400:D402)</f>
        <v>16005</v>
      </c>
      <c r="E399" s="14">
        <f>SUBTOTAL(9,E400:E402)</f>
        <v>41722.509999999995</v>
      </c>
      <c r="F399" s="14">
        <f>G399-D399</f>
        <v>-16005</v>
      </c>
      <c r="G399" s="14">
        <f>SUBTOTAL(9,G400:G402)</f>
        <v>0</v>
      </c>
      <c r="H399" s="37" t="str">
        <f>IF(C399&lt;&gt;0,E399/C399,"-")</f>
        <v>-</v>
      </c>
      <c r="I399" s="37">
        <f>IF(D399&lt;&gt;0,E399/D399,"-")</f>
        <v>2.6068422368009996</v>
      </c>
      <c r="J399" s="14">
        <f>SUBTOTAL(9,J400:J402)</f>
        <v>8320</v>
      </c>
      <c r="K399" s="58">
        <f>SUBTOTAL(9,K400:K402)</f>
        <v>8320</v>
      </c>
      <c r="L399" s="14">
        <f>SUBTOTAL(9,L400:L402)</f>
        <v>0</v>
      </c>
    </row>
    <row r="400" spans="1:12" ht="30" hidden="1" customHeight="1" x14ac:dyDescent="0.25">
      <c r="A400" s="1"/>
      <c r="B400" s="1"/>
      <c r="C400" s="6"/>
      <c r="D400" s="21"/>
      <c r="E400" s="21"/>
      <c r="F400" s="21"/>
      <c r="G400" s="20"/>
      <c r="H400" s="31"/>
      <c r="I400" s="31"/>
      <c r="J400" s="20"/>
      <c r="K400" s="51"/>
      <c r="L400" s="20"/>
    </row>
    <row r="401" spans="1:12" ht="15" customHeight="1" x14ac:dyDescent="0.25">
      <c r="A401" s="48" t="s">
        <v>13</v>
      </c>
      <c r="B401" s="48" t="s">
        <v>211</v>
      </c>
      <c r="C401" s="3">
        <v>0</v>
      </c>
      <c r="D401" s="3">
        <v>16005</v>
      </c>
      <c r="E401" s="3">
        <v>41722.509999999995</v>
      </c>
      <c r="F401" s="3">
        <f>G401-D401</f>
        <v>-16005</v>
      </c>
      <c r="G401" s="3"/>
      <c r="H401" s="29" t="str">
        <f>IF(C401&lt;&gt;0,0/C401,"-")</f>
        <v>-</v>
      </c>
      <c r="I401" s="29">
        <f>IF(D401&lt;&gt;0,E401/D401,"-")</f>
        <v>2.6068422368009996</v>
      </c>
      <c r="J401" s="3">
        <v>8320</v>
      </c>
      <c r="K401" s="59">
        <v>8320</v>
      </c>
      <c r="L401" s="49">
        <v>0</v>
      </c>
    </row>
    <row r="402" spans="1:12" hidden="1" x14ac:dyDescent="0.25">
      <c r="A402" s="1"/>
      <c r="B402" s="1"/>
      <c r="C402" s="6"/>
      <c r="D402" s="3"/>
      <c r="E402" s="3"/>
      <c r="F402" s="3"/>
      <c r="G402" s="3"/>
      <c r="H402" s="29"/>
      <c r="I402" s="29"/>
      <c r="J402" s="3"/>
      <c r="K402" s="59"/>
      <c r="L402" s="3"/>
    </row>
    <row r="403" spans="1:12" hidden="1" x14ac:dyDescent="0.25">
      <c r="A403" s="1"/>
      <c r="B403" s="1"/>
      <c r="C403" s="6"/>
      <c r="D403" s="6"/>
      <c r="E403" s="6"/>
      <c r="F403" s="6"/>
      <c r="G403" s="20"/>
      <c r="H403" s="31"/>
      <c r="I403" s="31"/>
      <c r="J403" s="20"/>
      <c r="K403" s="51"/>
      <c r="L403" s="20"/>
    </row>
    <row r="404" spans="1:12" ht="20.100000000000001" hidden="1" customHeight="1" x14ac:dyDescent="0.25">
      <c r="A404" s="1"/>
      <c r="B404" s="1"/>
      <c r="C404" s="6"/>
      <c r="D404" s="6"/>
      <c r="E404" s="6"/>
      <c r="F404" s="6"/>
      <c r="G404" s="20"/>
      <c r="H404" s="31"/>
      <c r="I404" s="31"/>
      <c r="J404" s="20"/>
      <c r="K404" s="51"/>
      <c r="L404" s="20"/>
    </row>
    <row r="405" spans="1:12" ht="20.100000000000001" hidden="1" customHeight="1" x14ac:dyDescent="0.25">
      <c r="A405" s="1"/>
      <c r="B405" s="1"/>
      <c r="C405" s="6"/>
      <c r="D405" s="6"/>
      <c r="E405" s="6"/>
      <c r="F405" s="6"/>
      <c r="G405" s="20"/>
      <c r="H405" s="31"/>
      <c r="I405" s="31"/>
      <c r="J405" s="20"/>
      <c r="K405" s="51"/>
      <c r="L405" s="20"/>
    </row>
    <row r="406" spans="1:12" ht="20.100000000000001" hidden="1" customHeight="1" x14ac:dyDescent="0.25">
      <c r="A406" s="1"/>
      <c r="B406" s="1"/>
      <c r="C406" s="6"/>
      <c r="D406" s="6"/>
      <c r="E406" s="6"/>
      <c r="F406" s="6"/>
      <c r="G406" s="20"/>
      <c r="H406" s="31"/>
      <c r="I406" s="31"/>
      <c r="J406" s="20"/>
      <c r="K406" s="51"/>
      <c r="L406" s="20"/>
    </row>
    <row r="407" spans="1:12" ht="20.100000000000001" hidden="1" customHeight="1" x14ac:dyDescent="0.25">
      <c r="A407" s="1"/>
      <c r="B407" s="1"/>
      <c r="C407" s="6"/>
      <c r="D407" s="6"/>
      <c r="E407" s="6"/>
      <c r="F407" s="6"/>
      <c r="G407" s="20"/>
      <c r="H407" s="31"/>
      <c r="I407" s="31"/>
      <c r="J407" s="20"/>
      <c r="K407" s="51"/>
      <c r="L407" s="20"/>
    </row>
    <row r="408" spans="1:12" ht="20.100000000000001" hidden="1" customHeight="1" x14ac:dyDescent="0.25">
      <c r="A408" s="1"/>
      <c r="B408" s="1"/>
      <c r="C408" s="6"/>
      <c r="D408" s="6"/>
      <c r="E408" s="6"/>
      <c r="F408" s="6"/>
      <c r="G408" s="20"/>
      <c r="H408" s="31"/>
      <c r="I408" s="31"/>
      <c r="J408" s="20"/>
      <c r="K408" s="51"/>
      <c r="L408" s="20"/>
    </row>
    <row r="409" spans="1:12" s="16" customFormat="1" ht="18" customHeight="1" x14ac:dyDescent="0.25">
      <c r="A409" s="41" t="s">
        <v>4</v>
      </c>
      <c r="B409" s="41" t="s">
        <v>121</v>
      </c>
      <c r="C409" s="18">
        <f>SUBTOTAL(9,C410:C525)</f>
        <v>0</v>
      </c>
      <c r="D409" s="18">
        <f>SUBTOTAL(9,D410:D525)</f>
        <v>562015</v>
      </c>
      <c r="E409" s="18">
        <f>SUBTOTAL(9,E410:E525)</f>
        <v>1536899.4600000002</v>
      </c>
      <c r="F409" s="18">
        <f>G409-D409</f>
        <v>-562015</v>
      </c>
      <c r="G409" s="18">
        <f>SUBTOTAL(9,G410:G525)</f>
        <v>0</v>
      </c>
      <c r="H409" s="28" t="str">
        <f>IF(C409&lt;&gt;0,E409/C409,"-")</f>
        <v>-</v>
      </c>
      <c r="I409" s="28">
        <f>IF(D409&lt;&gt;0,E409/D409,"-")</f>
        <v>2.7346235598693989</v>
      </c>
      <c r="J409" s="18">
        <f>SUBTOTAL(9,J410:J525)</f>
        <v>276725</v>
      </c>
      <c r="K409" s="52">
        <f>SUBTOTAL(9,K410:K525)</f>
        <v>276725</v>
      </c>
      <c r="L409" s="18">
        <f>SUBTOTAL(9,L410:L525)</f>
        <v>0</v>
      </c>
    </row>
    <row r="410" spans="1:12" ht="30" hidden="1" customHeight="1" x14ac:dyDescent="0.25">
      <c r="A410" s="1"/>
      <c r="B410" s="5"/>
      <c r="C410" s="10"/>
      <c r="D410" s="10"/>
      <c r="E410" s="10"/>
      <c r="F410" s="10"/>
      <c r="G410" s="20"/>
      <c r="H410" s="31"/>
      <c r="I410" s="31"/>
      <c r="J410" s="20"/>
      <c r="K410" s="51"/>
      <c r="L410" s="20"/>
    </row>
    <row r="411" spans="1:12" s="16" customFormat="1" ht="409.6" hidden="1" customHeight="1" x14ac:dyDescent="0.25">
      <c r="A411" s="42" t="s">
        <v>2</v>
      </c>
      <c r="B411" s="42" t="s">
        <v>150</v>
      </c>
      <c r="C411" s="23">
        <f>SUBTOTAL(9,C412:C429)</f>
        <v>0</v>
      </c>
      <c r="D411" s="23">
        <f>SUBTOTAL(9,D412:D429)</f>
        <v>270165</v>
      </c>
      <c r="E411" s="23">
        <f>SUBTOTAL(9,E412:E429)</f>
        <v>1513239.2300000002</v>
      </c>
      <c r="F411" s="23">
        <f>G411-D411</f>
        <v>-270165</v>
      </c>
      <c r="G411" s="23">
        <f>SUBTOTAL(9,G412:G429)</f>
        <v>0</v>
      </c>
      <c r="H411" s="32" t="str">
        <f>IF(C411&lt;&gt;0,E411/C411,"-")</f>
        <v>-</v>
      </c>
      <c r="I411" s="32">
        <f>IF(D411&lt;&gt;0,E411/D411,"-")</f>
        <v>5.601166805470732</v>
      </c>
      <c r="J411" s="23">
        <f>SUBTOTAL(9,J412:J429)</f>
        <v>233130</v>
      </c>
      <c r="K411" s="53">
        <f>SUBTOTAL(9,K412:K429)</f>
        <v>233130</v>
      </c>
      <c r="L411" s="23">
        <f>SUBTOTAL(9,L412:L429)</f>
        <v>0</v>
      </c>
    </row>
    <row r="412" spans="1:12" ht="30" hidden="1" customHeight="1" x14ac:dyDescent="0.25">
      <c r="A412" s="1"/>
      <c r="B412" s="1"/>
      <c r="C412" s="6"/>
      <c r="D412" s="11"/>
      <c r="E412" s="11"/>
      <c r="F412" s="11"/>
      <c r="G412" s="20"/>
      <c r="H412" s="31"/>
      <c r="I412" s="31"/>
      <c r="J412" s="20"/>
      <c r="K412" s="51"/>
      <c r="L412" s="20"/>
    </row>
    <row r="413" spans="1:12" ht="409.6" hidden="1" customHeight="1" x14ac:dyDescent="0.25">
      <c r="A413" s="43" t="s">
        <v>2</v>
      </c>
      <c r="B413" s="43" t="s">
        <v>150</v>
      </c>
      <c r="C413" s="24">
        <f>SUBTOTAL(9,C414:C428)</f>
        <v>0</v>
      </c>
      <c r="D413" s="24">
        <f>SUBTOTAL(9,D414:D428)</f>
        <v>270165</v>
      </c>
      <c r="E413" s="24">
        <f>SUBTOTAL(9,E414:E428)</f>
        <v>1513239.2300000002</v>
      </c>
      <c r="F413" s="24">
        <f>G413-D413</f>
        <v>-270165</v>
      </c>
      <c r="G413" s="24">
        <f>SUBTOTAL(9,G414:G428)</f>
        <v>0</v>
      </c>
      <c r="H413" s="33" t="str">
        <f>IF(C413&lt;&gt;0,E413/C413,"-")</f>
        <v>-</v>
      </c>
      <c r="I413" s="33">
        <f>IF(D413&lt;&gt;0,E413/D413,"-")</f>
        <v>5.601166805470732</v>
      </c>
      <c r="J413" s="24">
        <f>SUBTOTAL(9,J414:J428)</f>
        <v>233130</v>
      </c>
      <c r="K413" s="54">
        <f>SUBTOTAL(9,K414:K428)</f>
        <v>233130</v>
      </c>
      <c r="L413" s="24">
        <f>SUBTOTAL(9,L414:L428)</f>
        <v>0</v>
      </c>
    </row>
    <row r="414" spans="1:12" ht="30" hidden="1" customHeight="1" x14ac:dyDescent="0.25">
      <c r="A414" s="1"/>
      <c r="B414" s="1"/>
      <c r="C414" s="6"/>
      <c r="D414" s="12"/>
      <c r="E414" s="12"/>
      <c r="F414" s="12"/>
      <c r="G414" s="20"/>
      <c r="H414" s="31"/>
      <c r="I414" s="31"/>
      <c r="J414" s="20"/>
      <c r="K414" s="51"/>
      <c r="L414" s="20"/>
    </row>
    <row r="415" spans="1:12" ht="409.6" hidden="1" customHeight="1" x14ac:dyDescent="0.25">
      <c r="A415" s="44" t="s">
        <v>2</v>
      </c>
      <c r="B415" s="44" t="s">
        <v>150</v>
      </c>
      <c r="C415" s="26">
        <f>SUBTOTAL(9,C416:C427)</f>
        <v>0</v>
      </c>
      <c r="D415" s="26">
        <f>SUBTOTAL(9,D416:D427)</f>
        <v>270165</v>
      </c>
      <c r="E415" s="26">
        <f>SUBTOTAL(9,E416:E427)</f>
        <v>1513239.2300000002</v>
      </c>
      <c r="F415" s="26">
        <f>G415-D415</f>
        <v>-270165</v>
      </c>
      <c r="G415" s="26">
        <f>SUBTOTAL(9,G416:G427)</f>
        <v>0</v>
      </c>
      <c r="H415" s="34" t="str">
        <f>IF(C415&lt;&gt;0,E415/C415,"-")</f>
        <v>-</v>
      </c>
      <c r="I415" s="34">
        <f>IF(D415&lt;&gt;0,E415/D415,"-")</f>
        <v>5.601166805470732</v>
      </c>
      <c r="J415" s="26">
        <f>SUBTOTAL(9,J416:J427)</f>
        <v>233130</v>
      </c>
      <c r="K415" s="55">
        <f>SUBTOTAL(9,K416:K427)</f>
        <v>233130</v>
      </c>
      <c r="L415" s="26">
        <f>SUBTOTAL(9,L416:L427)</f>
        <v>0</v>
      </c>
    </row>
    <row r="416" spans="1:12" ht="30" hidden="1" customHeight="1" x14ac:dyDescent="0.25">
      <c r="A416" s="1"/>
      <c r="B416" s="1"/>
      <c r="C416" s="6"/>
      <c r="D416" s="13"/>
      <c r="E416" s="13"/>
      <c r="F416" s="13"/>
      <c r="G416" s="20"/>
      <c r="H416" s="31"/>
      <c r="I416" s="31"/>
      <c r="J416" s="20"/>
      <c r="K416" s="51"/>
      <c r="L416" s="20"/>
    </row>
    <row r="417" spans="1:12" ht="409.6" hidden="1" customHeight="1" x14ac:dyDescent="0.25">
      <c r="A417" s="45" t="s">
        <v>2</v>
      </c>
      <c r="B417" s="45" t="s">
        <v>150</v>
      </c>
      <c r="C417" s="27">
        <f>SUBTOTAL(9,C418:C426)</f>
        <v>0</v>
      </c>
      <c r="D417" s="27">
        <f>SUBTOTAL(9,D418:D426)</f>
        <v>270165</v>
      </c>
      <c r="E417" s="27">
        <f>SUBTOTAL(9,E418:E426)</f>
        <v>1513239.2300000002</v>
      </c>
      <c r="F417" s="27">
        <f>G417-D417</f>
        <v>-270165</v>
      </c>
      <c r="G417" s="27">
        <f>SUBTOTAL(9,G418:G426)</f>
        <v>0</v>
      </c>
      <c r="H417" s="35" t="str">
        <f>IF(C417&lt;&gt;0,E417/C417,"-")</f>
        <v>-</v>
      </c>
      <c r="I417" s="35">
        <f>IF(D417&lt;&gt;0,E417/D417,"-")</f>
        <v>5.601166805470732</v>
      </c>
      <c r="J417" s="27">
        <f>SUBTOTAL(9,J418:J426)</f>
        <v>233130</v>
      </c>
      <c r="K417" s="56">
        <f>SUBTOTAL(9,K418:K426)</f>
        <v>233130</v>
      </c>
      <c r="L417" s="27">
        <f>SUBTOTAL(9,L418:L426)</f>
        <v>0</v>
      </c>
    </row>
    <row r="418" spans="1:12" ht="30" hidden="1" customHeight="1" x14ac:dyDescent="0.25">
      <c r="A418" s="1"/>
      <c r="B418" s="1"/>
      <c r="C418" s="6"/>
      <c r="D418" s="14"/>
      <c r="E418" s="14"/>
      <c r="F418" s="14"/>
      <c r="G418" s="20"/>
      <c r="H418" s="31"/>
      <c r="I418" s="31"/>
      <c r="J418" s="20"/>
      <c r="K418" s="51"/>
      <c r="L418" s="20"/>
    </row>
    <row r="419" spans="1:12" ht="409.6" hidden="1" customHeight="1" x14ac:dyDescent="0.25">
      <c r="A419" s="46" t="s">
        <v>2</v>
      </c>
      <c r="B419" s="46" t="s">
        <v>150</v>
      </c>
      <c r="C419" s="25">
        <f>SUBTOTAL(9,C420:C425)</f>
        <v>0</v>
      </c>
      <c r="D419" s="25">
        <f>SUBTOTAL(9,D420:D425)</f>
        <v>270165</v>
      </c>
      <c r="E419" s="25">
        <f>SUBTOTAL(9,E420:E425)</f>
        <v>1513239.2300000002</v>
      </c>
      <c r="F419" s="25">
        <f>G419-D419</f>
        <v>-270165</v>
      </c>
      <c r="G419" s="25">
        <f>SUBTOTAL(9,G420:G425)</f>
        <v>0</v>
      </c>
      <c r="H419" s="36" t="str">
        <f>IF(C419&lt;&gt;0,E419/C419,"-")</f>
        <v>-</v>
      </c>
      <c r="I419" s="36">
        <f>IF(D419&lt;&gt;0,E419/D419,"-")</f>
        <v>5.601166805470732</v>
      </c>
      <c r="J419" s="25">
        <f>SUBTOTAL(9,J420:J425)</f>
        <v>233130</v>
      </c>
      <c r="K419" s="57">
        <f>SUBTOTAL(9,K420:K425)</f>
        <v>233130</v>
      </c>
      <c r="L419" s="25">
        <f>SUBTOTAL(9,L420:L425)</f>
        <v>0</v>
      </c>
    </row>
    <row r="420" spans="1:12" ht="22.5" hidden="1" customHeight="1" x14ac:dyDescent="0.25">
      <c r="A420" s="1"/>
      <c r="B420" s="1"/>
      <c r="C420" s="6"/>
      <c r="D420" s="14"/>
      <c r="E420" s="14"/>
      <c r="F420" s="14"/>
      <c r="G420" s="14"/>
      <c r="H420" s="37"/>
      <c r="I420" s="37"/>
      <c r="J420" s="14"/>
      <c r="K420" s="58"/>
      <c r="L420" s="14"/>
    </row>
    <row r="421" spans="1:12" ht="409.6" hidden="1" customHeight="1" x14ac:dyDescent="0.25">
      <c r="A421" s="47" t="s">
        <v>2</v>
      </c>
      <c r="B421" s="47" t="s">
        <v>150</v>
      </c>
      <c r="C421" s="14">
        <f>SUBTOTAL(9,C422:C424)</f>
        <v>0</v>
      </c>
      <c r="D421" s="14">
        <f>SUBTOTAL(9,D422:D424)</f>
        <v>270165</v>
      </c>
      <c r="E421" s="14">
        <f>SUBTOTAL(9,E422:E424)</f>
        <v>1513239.2300000002</v>
      </c>
      <c r="F421" s="14">
        <f>G421-D421</f>
        <v>-270165</v>
      </c>
      <c r="G421" s="14">
        <f>SUBTOTAL(9,G422:G424)</f>
        <v>0</v>
      </c>
      <c r="H421" s="37" t="str">
        <f>IF(C421&lt;&gt;0,E421/C421,"-")</f>
        <v>-</v>
      </c>
      <c r="I421" s="37">
        <f>IF(D421&lt;&gt;0,E421/D421,"-")</f>
        <v>5.601166805470732</v>
      </c>
      <c r="J421" s="14">
        <f>SUBTOTAL(9,J422:J424)</f>
        <v>233130</v>
      </c>
      <c r="K421" s="58">
        <f>SUBTOTAL(9,K422:K424)</f>
        <v>233130</v>
      </c>
      <c r="L421" s="14">
        <f>SUBTOTAL(9,L422:L424)</f>
        <v>0</v>
      </c>
    </row>
    <row r="422" spans="1:12" ht="30" hidden="1" customHeight="1" x14ac:dyDescent="0.25">
      <c r="A422" s="1"/>
      <c r="B422" s="1"/>
      <c r="C422" s="6"/>
      <c r="D422" s="21"/>
      <c r="E422" s="21"/>
      <c r="F422" s="21"/>
      <c r="G422" s="20"/>
      <c r="H422" s="31"/>
      <c r="I422" s="31"/>
      <c r="J422" s="20"/>
      <c r="K422" s="51"/>
      <c r="L422" s="20"/>
    </row>
    <row r="423" spans="1:12" ht="15" customHeight="1" x14ac:dyDescent="0.25">
      <c r="A423" s="48" t="s">
        <v>2</v>
      </c>
      <c r="B423" s="48" t="s">
        <v>150</v>
      </c>
      <c r="C423" s="3">
        <v>0</v>
      </c>
      <c r="D423" s="3">
        <v>270165</v>
      </c>
      <c r="E423" s="3">
        <v>1513239.2300000002</v>
      </c>
      <c r="F423" s="3">
        <f>G423-D423</f>
        <v>-270165</v>
      </c>
      <c r="G423" s="3"/>
      <c r="H423" s="29" t="str">
        <f>IF(C423&lt;&gt;0,0/C423,"-")</f>
        <v>-</v>
      </c>
      <c r="I423" s="29">
        <f>IF(D423&lt;&gt;0,E423/D423,"-")</f>
        <v>5.601166805470732</v>
      </c>
      <c r="J423" s="3">
        <v>233130</v>
      </c>
      <c r="K423" s="59">
        <v>233130</v>
      </c>
      <c r="L423" s="49">
        <v>0</v>
      </c>
    </row>
    <row r="424" spans="1:12" hidden="1" x14ac:dyDescent="0.25">
      <c r="A424" s="1"/>
      <c r="B424" s="1"/>
      <c r="C424" s="6"/>
      <c r="D424" s="3"/>
      <c r="E424" s="3"/>
      <c r="F424" s="3"/>
      <c r="G424" s="3"/>
      <c r="H424" s="29"/>
      <c r="I424" s="29"/>
      <c r="J424" s="3"/>
      <c r="K424" s="59"/>
      <c r="L424" s="3"/>
    </row>
    <row r="425" spans="1:12" hidden="1" x14ac:dyDescent="0.25">
      <c r="A425" s="1"/>
      <c r="B425" s="1"/>
      <c r="C425" s="6"/>
      <c r="D425" s="6"/>
      <c r="E425" s="6"/>
      <c r="F425" s="6"/>
      <c r="G425" s="20"/>
      <c r="H425" s="31"/>
      <c r="I425" s="31"/>
      <c r="J425" s="20"/>
      <c r="K425" s="51"/>
      <c r="L425" s="20"/>
    </row>
    <row r="426" spans="1:12" ht="20.100000000000001" hidden="1" customHeight="1" x14ac:dyDescent="0.25">
      <c r="A426" s="1"/>
      <c r="B426" s="1"/>
      <c r="C426" s="6"/>
      <c r="D426" s="6"/>
      <c r="E426" s="6"/>
      <c r="F426" s="6"/>
      <c r="G426" s="20"/>
      <c r="H426" s="31"/>
      <c r="I426" s="31"/>
      <c r="J426" s="20"/>
      <c r="K426" s="51"/>
      <c r="L426" s="20"/>
    </row>
    <row r="427" spans="1:12" ht="20.100000000000001" hidden="1" customHeight="1" x14ac:dyDescent="0.25">
      <c r="A427" s="1"/>
      <c r="B427" s="1"/>
      <c r="C427" s="6"/>
      <c r="D427" s="6"/>
      <c r="E427" s="6"/>
      <c r="F427" s="6"/>
      <c r="G427" s="20"/>
      <c r="H427" s="31"/>
      <c r="I427" s="31"/>
      <c r="J427" s="20"/>
      <c r="K427" s="51"/>
      <c r="L427" s="20"/>
    </row>
    <row r="428" spans="1:12" ht="20.100000000000001" hidden="1" customHeight="1" x14ac:dyDescent="0.25">
      <c r="A428" s="1"/>
      <c r="B428" s="1"/>
      <c r="C428" s="6"/>
      <c r="D428" s="6"/>
      <c r="E428" s="6"/>
      <c r="F428" s="6"/>
      <c r="G428" s="20"/>
      <c r="H428" s="31"/>
      <c r="I428" s="31"/>
      <c r="J428" s="20"/>
      <c r="K428" s="51"/>
      <c r="L428" s="20"/>
    </row>
    <row r="429" spans="1:12" ht="20.100000000000001" hidden="1" customHeight="1" x14ac:dyDescent="0.25">
      <c r="A429" s="1"/>
      <c r="B429" s="1"/>
      <c r="C429" s="6"/>
      <c r="D429" s="6"/>
      <c r="E429" s="6"/>
      <c r="F429" s="6"/>
      <c r="G429" s="20"/>
      <c r="H429" s="31"/>
      <c r="I429" s="31"/>
      <c r="J429" s="20"/>
      <c r="K429" s="51"/>
      <c r="L429" s="20"/>
    </row>
    <row r="430" spans="1:12" s="16" customFormat="1" ht="409.6" hidden="1" customHeight="1" x14ac:dyDescent="0.25">
      <c r="A430" s="42" t="s">
        <v>3</v>
      </c>
      <c r="B430" s="42" t="s">
        <v>118</v>
      </c>
      <c r="C430" s="23">
        <f>SUBTOTAL(9,C431:C448)</f>
        <v>0</v>
      </c>
      <c r="D430" s="23">
        <f>SUBTOTAL(9,D431:D448)</f>
        <v>1330</v>
      </c>
      <c r="E430" s="23">
        <f>SUBTOTAL(9,E431:E448)</f>
        <v>0</v>
      </c>
      <c r="F430" s="23">
        <f>G430-D430</f>
        <v>-1330</v>
      </c>
      <c r="G430" s="23">
        <f>SUBTOTAL(9,G431:G448)</f>
        <v>0</v>
      </c>
      <c r="H430" s="32" t="str">
        <f>IF(C430&lt;&gt;0,E430/C430,"-")</f>
        <v>-</v>
      </c>
      <c r="I430" s="32">
        <f>IF(D430&lt;&gt;0,E430/D430,"-")</f>
        <v>0</v>
      </c>
      <c r="J430" s="23">
        <f>SUBTOTAL(9,J431:J448)</f>
        <v>1330</v>
      </c>
      <c r="K430" s="53">
        <f>SUBTOTAL(9,K431:K448)</f>
        <v>1330</v>
      </c>
      <c r="L430" s="23">
        <f>SUBTOTAL(9,L431:L448)</f>
        <v>0</v>
      </c>
    </row>
    <row r="431" spans="1:12" ht="30" hidden="1" customHeight="1" x14ac:dyDescent="0.25">
      <c r="A431" s="1"/>
      <c r="B431" s="1"/>
      <c r="C431" s="6"/>
      <c r="D431" s="11"/>
      <c r="E431" s="11"/>
      <c r="F431" s="11"/>
      <c r="G431" s="20"/>
      <c r="H431" s="31"/>
      <c r="I431" s="31"/>
      <c r="J431" s="20"/>
      <c r="K431" s="51"/>
      <c r="L431" s="20"/>
    </row>
    <row r="432" spans="1:12" ht="409.6" hidden="1" customHeight="1" x14ac:dyDescent="0.25">
      <c r="A432" s="43" t="s">
        <v>3</v>
      </c>
      <c r="B432" s="43" t="s">
        <v>118</v>
      </c>
      <c r="C432" s="24">
        <f>SUBTOTAL(9,C433:C447)</f>
        <v>0</v>
      </c>
      <c r="D432" s="24">
        <f>SUBTOTAL(9,D433:D447)</f>
        <v>1330</v>
      </c>
      <c r="E432" s="24">
        <f>SUBTOTAL(9,E433:E447)</f>
        <v>0</v>
      </c>
      <c r="F432" s="24">
        <f>G432-D432</f>
        <v>-1330</v>
      </c>
      <c r="G432" s="24">
        <f>SUBTOTAL(9,G433:G447)</f>
        <v>0</v>
      </c>
      <c r="H432" s="33" t="str">
        <f>IF(C432&lt;&gt;0,E432/C432,"-")</f>
        <v>-</v>
      </c>
      <c r="I432" s="33">
        <f>IF(D432&lt;&gt;0,E432/D432,"-")</f>
        <v>0</v>
      </c>
      <c r="J432" s="24">
        <f>SUBTOTAL(9,J433:J447)</f>
        <v>1330</v>
      </c>
      <c r="K432" s="54">
        <f>SUBTOTAL(9,K433:K447)</f>
        <v>1330</v>
      </c>
      <c r="L432" s="24">
        <f>SUBTOTAL(9,L433:L447)</f>
        <v>0</v>
      </c>
    </row>
    <row r="433" spans="1:12" ht="30" hidden="1" customHeight="1" x14ac:dyDescent="0.25">
      <c r="A433" s="1"/>
      <c r="B433" s="1"/>
      <c r="C433" s="6"/>
      <c r="D433" s="12"/>
      <c r="E433" s="12"/>
      <c r="F433" s="12"/>
      <c r="G433" s="20"/>
      <c r="H433" s="31"/>
      <c r="I433" s="31"/>
      <c r="J433" s="20"/>
      <c r="K433" s="51"/>
      <c r="L433" s="20"/>
    </row>
    <row r="434" spans="1:12" ht="409.6" hidden="1" customHeight="1" x14ac:dyDescent="0.25">
      <c r="A434" s="44" t="s">
        <v>3</v>
      </c>
      <c r="B434" s="44" t="s">
        <v>118</v>
      </c>
      <c r="C434" s="26">
        <f>SUBTOTAL(9,C435:C446)</f>
        <v>0</v>
      </c>
      <c r="D434" s="26">
        <f>SUBTOTAL(9,D435:D446)</f>
        <v>1330</v>
      </c>
      <c r="E434" s="26">
        <f>SUBTOTAL(9,E435:E446)</f>
        <v>0</v>
      </c>
      <c r="F434" s="26">
        <f>G434-D434</f>
        <v>-1330</v>
      </c>
      <c r="G434" s="26">
        <f>SUBTOTAL(9,G435:G446)</f>
        <v>0</v>
      </c>
      <c r="H434" s="34" t="str">
        <f>IF(C434&lt;&gt;0,E434/C434,"-")</f>
        <v>-</v>
      </c>
      <c r="I434" s="34">
        <f>IF(D434&lt;&gt;0,E434/D434,"-")</f>
        <v>0</v>
      </c>
      <c r="J434" s="26">
        <f>SUBTOTAL(9,J435:J446)</f>
        <v>1330</v>
      </c>
      <c r="K434" s="55">
        <f>SUBTOTAL(9,K435:K446)</f>
        <v>1330</v>
      </c>
      <c r="L434" s="26">
        <f>SUBTOTAL(9,L435:L446)</f>
        <v>0</v>
      </c>
    </row>
    <row r="435" spans="1:12" ht="30" hidden="1" customHeight="1" x14ac:dyDescent="0.25">
      <c r="A435" s="1"/>
      <c r="B435" s="1"/>
      <c r="C435" s="6"/>
      <c r="D435" s="13"/>
      <c r="E435" s="13"/>
      <c r="F435" s="13"/>
      <c r="G435" s="20"/>
      <c r="H435" s="31"/>
      <c r="I435" s="31"/>
      <c r="J435" s="20"/>
      <c r="K435" s="51"/>
      <c r="L435" s="20"/>
    </row>
    <row r="436" spans="1:12" ht="409.6" hidden="1" customHeight="1" x14ac:dyDescent="0.25">
      <c r="A436" s="45" t="s">
        <v>3</v>
      </c>
      <c r="B436" s="45" t="s">
        <v>118</v>
      </c>
      <c r="C436" s="27">
        <f>SUBTOTAL(9,C437:C445)</f>
        <v>0</v>
      </c>
      <c r="D436" s="27">
        <f>SUBTOTAL(9,D437:D445)</f>
        <v>1330</v>
      </c>
      <c r="E436" s="27">
        <f>SUBTOTAL(9,E437:E445)</f>
        <v>0</v>
      </c>
      <c r="F436" s="27">
        <f>G436-D436</f>
        <v>-1330</v>
      </c>
      <c r="G436" s="27">
        <f>SUBTOTAL(9,G437:G445)</f>
        <v>0</v>
      </c>
      <c r="H436" s="35" t="str">
        <f>IF(C436&lt;&gt;0,E436/C436,"-")</f>
        <v>-</v>
      </c>
      <c r="I436" s="35">
        <f>IF(D436&lt;&gt;0,E436/D436,"-")</f>
        <v>0</v>
      </c>
      <c r="J436" s="27">
        <f>SUBTOTAL(9,J437:J445)</f>
        <v>1330</v>
      </c>
      <c r="K436" s="56">
        <f>SUBTOTAL(9,K437:K445)</f>
        <v>1330</v>
      </c>
      <c r="L436" s="27">
        <f>SUBTOTAL(9,L437:L445)</f>
        <v>0</v>
      </c>
    </row>
    <row r="437" spans="1:12" ht="30" hidden="1" customHeight="1" x14ac:dyDescent="0.25">
      <c r="A437" s="1"/>
      <c r="B437" s="1"/>
      <c r="C437" s="6"/>
      <c r="D437" s="14"/>
      <c r="E437" s="14"/>
      <c r="F437" s="14"/>
      <c r="G437" s="20"/>
      <c r="H437" s="31"/>
      <c r="I437" s="31"/>
      <c r="J437" s="20"/>
      <c r="K437" s="51"/>
      <c r="L437" s="20"/>
    </row>
    <row r="438" spans="1:12" ht="409.6" hidden="1" customHeight="1" x14ac:dyDescent="0.25">
      <c r="A438" s="46" t="s">
        <v>3</v>
      </c>
      <c r="B438" s="46" t="s">
        <v>118</v>
      </c>
      <c r="C438" s="25">
        <f>SUBTOTAL(9,C439:C444)</f>
        <v>0</v>
      </c>
      <c r="D438" s="25">
        <f>SUBTOTAL(9,D439:D444)</f>
        <v>1330</v>
      </c>
      <c r="E438" s="25">
        <f>SUBTOTAL(9,E439:E444)</f>
        <v>0</v>
      </c>
      <c r="F438" s="25">
        <f>G438-D438</f>
        <v>-1330</v>
      </c>
      <c r="G438" s="25">
        <f>SUBTOTAL(9,G439:G444)</f>
        <v>0</v>
      </c>
      <c r="H438" s="36" t="str">
        <f>IF(C438&lt;&gt;0,E438/C438,"-")</f>
        <v>-</v>
      </c>
      <c r="I438" s="36">
        <f>IF(D438&lt;&gt;0,E438/D438,"-")</f>
        <v>0</v>
      </c>
      <c r="J438" s="25">
        <f>SUBTOTAL(9,J439:J444)</f>
        <v>1330</v>
      </c>
      <c r="K438" s="57">
        <f>SUBTOTAL(9,K439:K444)</f>
        <v>1330</v>
      </c>
      <c r="L438" s="25">
        <f>SUBTOTAL(9,L439:L444)</f>
        <v>0</v>
      </c>
    </row>
    <row r="439" spans="1:12" ht="22.5" hidden="1" customHeight="1" x14ac:dyDescent="0.25">
      <c r="A439" s="1"/>
      <c r="B439" s="1"/>
      <c r="C439" s="6"/>
      <c r="D439" s="14"/>
      <c r="E439" s="14"/>
      <c r="F439" s="14"/>
      <c r="G439" s="14"/>
      <c r="H439" s="37"/>
      <c r="I439" s="37"/>
      <c r="J439" s="14"/>
      <c r="K439" s="58"/>
      <c r="L439" s="14"/>
    </row>
    <row r="440" spans="1:12" ht="409.6" hidden="1" customHeight="1" x14ac:dyDescent="0.25">
      <c r="A440" s="47" t="s">
        <v>3</v>
      </c>
      <c r="B440" s="47" t="s">
        <v>118</v>
      </c>
      <c r="C440" s="14">
        <f>SUBTOTAL(9,C441:C443)</f>
        <v>0</v>
      </c>
      <c r="D440" s="14">
        <f>SUBTOTAL(9,D441:D443)</f>
        <v>1330</v>
      </c>
      <c r="E440" s="14">
        <f>SUBTOTAL(9,E441:E443)</f>
        <v>0</v>
      </c>
      <c r="F440" s="14">
        <f>G440-D440</f>
        <v>-1330</v>
      </c>
      <c r="G440" s="14">
        <f>SUBTOTAL(9,G441:G443)</f>
        <v>0</v>
      </c>
      <c r="H440" s="37" t="str">
        <f>IF(C440&lt;&gt;0,E440/C440,"-")</f>
        <v>-</v>
      </c>
      <c r="I440" s="37">
        <f>IF(D440&lt;&gt;0,E440/D440,"-")</f>
        <v>0</v>
      </c>
      <c r="J440" s="14">
        <f>SUBTOTAL(9,J441:J443)</f>
        <v>1330</v>
      </c>
      <c r="K440" s="58">
        <f>SUBTOTAL(9,K441:K443)</f>
        <v>1330</v>
      </c>
      <c r="L440" s="14">
        <f>SUBTOTAL(9,L441:L443)</f>
        <v>0</v>
      </c>
    </row>
    <row r="441" spans="1:12" ht="30" hidden="1" customHeight="1" x14ac:dyDescent="0.25">
      <c r="A441" s="1"/>
      <c r="B441" s="1"/>
      <c r="C441" s="6"/>
      <c r="D441" s="21"/>
      <c r="E441" s="21"/>
      <c r="F441" s="21"/>
      <c r="G441" s="20"/>
      <c r="H441" s="31"/>
      <c r="I441" s="31"/>
      <c r="J441" s="20"/>
      <c r="K441" s="51"/>
      <c r="L441" s="20"/>
    </row>
    <row r="442" spans="1:12" ht="15" customHeight="1" x14ac:dyDescent="0.25">
      <c r="A442" s="48" t="s">
        <v>3</v>
      </c>
      <c r="B442" s="48" t="s">
        <v>118</v>
      </c>
      <c r="C442" s="3">
        <v>0</v>
      </c>
      <c r="D442" s="3">
        <v>1330</v>
      </c>
      <c r="E442" s="3">
        <v>0</v>
      </c>
      <c r="F442" s="3">
        <f>G442-D442</f>
        <v>-1330</v>
      </c>
      <c r="G442" s="3"/>
      <c r="H442" s="29" t="str">
        <f>IF(C442&lt;&gt;0,0/C442,"-")</f>
        <v>-</v>
      </c>
      <c r="I442" s="29">
        <f>IF(D442&lt;&gt;0,E442/D442,"-")</f>
        <v>0</v>
      </c>
      <c r="J442" s="3">
        <v>1330</v>
      </c>
      <c r="K442" s="59">
        <v>1330</v>
      </c>
      <c r="L442" s="49">
        <v>0</v>
      </c>
    </row>
    <row r="443" spans="1:12" hidden="1" x14ac:dyDescent="0.25">
      <c r="A443" s="1"/>
      <c r="B443" s="1"/>
      <c r="C443" s="6"/>
      <c r="D443" s="3"/>
      <c r="E443" s="3"/>
      <c r="F443" s="3"/>
      <c r="G443" s="3"/>
      <c r="H443" s="29"/>
      <c r="I443" s="29"/>
      <c r="J443" s="3"/>
      <c r="K443" s="59"/>
      <c r="L443" s="3"/>
    </row>
    <row r="444" spans="1:12" hidden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20"/>
      <c r="K444" s="51"/>
      <c r="L444" s="20"/>
    </row>
    <row r="445" spans="1:12" ht="20.100000000000001" hidden="1" customHeight="1" x14ac:dyDescent="0.25">
      <c r="A445" s="1"/>
      <c r="B445" s="1"/>
      <c r="C445" s="6"/>
      <c r="D445" s="6"/>
      <c r="E445" s="6"/>
      <c r="F445" s="6"/>
      <c r="G445" s="20"/>
      <c r="H445" s="31"/>
      <c r="I445" s="31"/>
      <c r="J445" s="20"/>
      <c r="K445" s="51"/>
      <c r="L445" s="20"/>
    </row>
    <row r="446" spans="1:12" ht="20.100000000000001" hidden="1" customHeight="1" x14ac:dyDescent="0.25">
      <c r="A446" s="1"/>
      <c r="B446" s="1"/>
      <c r="C446" s="6"/>
      <c r="D446" s="6"/>
      <c r="E446" s="6"/>
      <c r="F446" s="6"/>
      <c r="G446" s="20"/>
      <c r="H446" s="31"/>
      <c r="I446" s="31"/>
      <c r="J446" s="20"/>
      <c r="K446" s="51"/>
      <c r="L446" s="20"/>
    </row>
    <row r="447" spans="1:12" ht="20.100000000000001" hidden="1" customHeight="1" x14ac:dyDescent="0.25">
      <c r="A447" s="1"/>
      <c r="B447" s="1"/>
      <c r="C447" s="6"/>
      <c r="D447" s="6"/>
      <c r="E447" s="6"/>
      <c r="F447" s="6"/>
      <c r="G447" s="20"/>
      <c r="H447" s="31"/>
      <c r="I447" s="31"/>
      <c r="J447" s="20"/>
      <c r="K447" s="51"/>
      <c r="L447" s="20"/>
    </row>
    <row r="448" spans="1:12" ht="20.100000000000001" hidden="1" customHeight="1" x14ac:dyDescent="0.25">
      <c r="A448" s="1"/>
      <c r="B448" s="1"/>
      <c r="C448" s="6"/>
      <c r="D448" s="6"/>
      <c r="E448" s="6"/>
      <c r="F448" s="6"/>
      <c r="G448" s="20"/>
      <c r="H448" s="31"/>
      <c r="I448" s="31"/>
      <c r="J448" s="20"/>
      <c r="K448" s="51"/>
      <c r="L448" s="20"/>
    </row>
    <row r="449" spans="1:12" s="16" customFormat="1" ht="409.6" hidden="1" customHeight="1" x14ac:dyDescent="0.25">
      <c r="A449" s="42" t="s">
        <v>11</v>
      </c>
      <c r="B449" s="42" t="s">
        <v>138</v>
      </c>
      <c r="C449" s="23">
        <f>SUBTOTAL(9,C450:C467)</f>
        <v>0</v>
      </c>
      <c r="D449" s="23">
        <f>SUBTOTAL(9,D450:D467)</f>
        <v>20000</v>
      </c>
      <c r="E449" s="23">
        <f>SUBTOTAL(9,E450:E467)</f>
        <v>0</v>
      </c>
      <c r="F449" s="23">
        <f>G449-D449</f>
        <v>-20000</v>
      </c>
      <c r="G449" s="23">
        <f>SUBTOTAL(9,G450:G467)</f>
        <v>0</v>
      </c>
      <c r="H449" s="32" t="str">
        <f>IF(C449&lt;&gt;0,E449/C449,"-")</f>
        <v>-</v>
      </c>
      <c r="I449" s="32">
        <f>IF(D449&lt;&gt;0,E449/D449,"-")</f>
        <v>0</v>
      </c>
      <c r="J449" s="23">
        <f>SUBTOTAL(9,J450:J467)</f>
        <v>40000</v>
      </c>
      <c r="K449" s="53">
        <f>SUBTOTAL(9,K450:K467)</f>
        <v>40000</v>
      </c>
      <c r="L449" s="23">
        <f>SUBTOTAL(9,L450:L467)</f>
        <v>0</v>
      </c>
    </row>
    <row r="450" spans="1:12" ht="30" hidden="1" customHeight="1" x14ac:dyDescent="0.25">
      <c r="A450" s="1"/>
      <c r="B450" s="1"/>
      <c r="C450" s="6"/>
      <c r="D450" s="11"/>
      <c r="E450" s="11"/>
      <c r="F450" s="11"/>
      <c r="G450" s="20"/>
      <c r="H450" s="31"/>
      <c r="I450" s="31"/>
      <c r="J450" s="20"/>
      <c r="K450" s="51"/>
      <c r="L450" s="20"/>
    </row>
    <row r="451" spans="1:12" ht="409.6" hidden="1" customHeight="1" x14ac:dyDescent="0.25">
      <c r="A451" s="43" t="s">
        <v>11</v>
      </c>
      <c r="B451" s="43" t="s">
        <v>138</v>
      </c>
      <c r="C451" s="24">
        <f>SUBTOTAL(9,C452:C466)</f>
        <v>0</v>
      </c>
      <c r="D451" s="24">
        <f>SUBTOTAL(9,D452:D466)</f>
        <v>20000</v>
      </c>
      <c r="E451" s="24">
        <f>SUBTOTAL(9,E452:E466)</f>
        <v>0</v>
      </c>
      <c r="F451" s="24">
        <f>G451-D451</f>
        <v>-20000</v>
      </c>
      <c r="G451" s="24">
        <f>SUBTOTAL(9,G452:G466)</f>
        <v>0</v>
      </c>
      <c r="H451" s="33" t="str">
        <f>IF(C451&lt;&gt;0,E451/C451,"-")</f>
        <v>-</v>
      </c>
      <c r="I451" s="33">
        <f>IF(D451&lt;&gt;0,E451/D451,"-")</f>
        <v>0</v>
      </c>
      <c r="J451" s="24">
        <f>SUBTOTAL(9,J452:J466)</f>
        <v>40000</v>
      </c>
      <c r="K451" s="54">
        <f>SUBTOTAL(9,K452:K466)</f>
        <v>40000</v>
      </c>
      <c r="L451" s="24">
        <f>SUBTOTAL(9,L452:L466)</f>
        <v>0</v>
      </c>
    </row>
    <row r="452" spans="1:12" ht="30" hidden="1" customHeight="1" x14ac:dyDescent="0.25">
      <c r="A452" s="1"/>
      <c r="B452" s="1"/>
      <c r="C452" s="6"/>
      <c r="D452" s="12"/>
      <c r="E452" s="12"/>
      <c r="F452" s="12"/>
      <c r="G452" s="20"/>
      <c r="H452" s="31"/>
      <c r="I452" s="31"/>
      <c r="J452" s="20"/>
      <c r="K452" s="51"/>
      <c r="L452" s="20"/>
    </row>
    <row r="453" spans="1:12" ht="409.6" hidden="1" customHeight="1" x14ac:dyDescent="0.25">
      <c r="A453" s="44" t="s">
        <v>11</v>
      </c>
      <c r="B453" s="44" t="s">
        <v>138</v>
      </c>
      <c r="C453" s="26">
        <f>SUBTOTAL(9,C454:C465)</f>
        <v>0</v>
      </c>
      <c r="D453" s="26">
        <f>SUBTOTAL(9,D454:D465)</f>
        <v>20000</v>
      </c>
      <c r="E453" s="26">
        <f>SUBTOTAL(9,E454:E465)</f>
        <v>0</v>
      </c>
      <c r="F453" s="26">
        <f>G453-D453</f>
        <v>-20000</v>
      </c>
      <c r="G453" s="26">
        <f>SUBTOTAL(9,G454:G465)</f>
        <v>0</v>
      </c>
      <c r="H453" s="34" t="str">
        <f>IF(C453&lt;&gt;0,E453/C453,"-")</f>
        <v>-</v>
      </c>
      <c r="I453" s="34">
        <f>IF(D453&lt;&gt;0,E453/D453,"-")</f>
        <v>0</v>
      </c>
      <c r="J453" s="26">
        <f>SUBTOTAL(9,J454:J465)</f>
        <v>40000</v>
      </c>
      <c r="K453" s="55">
        <f>SUBTOTAL(9,K454:K465)</f>
        <v>40000</v>
      </c>
      <c r="L453" s="26">
        <f>SUBTOTAL(9,L454:L465)</f>
        <v>0</v>
      </c>
    </row>
    <row r="454" spans="1:12" ht="30" hidden="1" customHeight="1" x14ac:dyDescent="0.25">
      <c r="A454" s="1"/>
      <c r="B454" s="1"/>
      <c r="C454" s="6"/>
      <c r="D454" s="13"/>
      <c r="E454" s="13"/>
      <c r="F454" s="13"/>
      <c r="G454" s="20"/>
      <c r="H454" s="31"/>
      <c r="I454" s="31"/>
      <c r="J454" s="20"/>
      <c r="K454" s="51"/>
      <c r="L454" s="20"/>
    </row>
    <row r="455" spans="1:12" ht="409.6" hidden="1" customHeight="1" x14ac:dyDescent="0.25">
      <c r="A455" s="45" t="s">
        <v>11</v>
      </c>
      <c r="B455" s="45" t="s">
        <v>138</v>
      </c>
      <c r="C455" s="27">
        <f>SUBTOTAL(9,C456:C464)</f>
        <v>0</v>
      </c>
      <c r="D455" s="27">
        <f>SUBTOTAL(9,D456:D464)</f>
        <v>20000</v>
      </c>
      <c r="E455" s="27">
        <f>SUBTOTAL(9,E456:E464)</f>
        <v>0</v>
      </c>
      <c r="F455" s="27">
        <f>G455-D455</f>
        <v>-20000</v>
      </c>
      <c r="G455" s="27">
        <f>SUBTOTAL(9,G456:G464)</f>
        <v>0</v>
      </c>
      <c r="H455" s="35" t="str">
        <f>IF(C455&lt;&gt;0,E455/C455,"-")</f>
        <v>-</v>
      </c>
      <c r="I455" s="35">
        <f>IF(D455&lt;&gt;0,E455/D455,"-")</f>
        <v>0</v>
      </c>
      <c r="J455" s="27">
        <f>SUBTOTAL(9,J456:J464)</f>
        <v>40000</v>
      </c>
      <c r="K455" s="56">
        <f>SUBTOTAL(9,K456:K464)</f>
        <v>40000</v>
      </c>
      <c r="L455" s="27">
        <f>SUBTOTAL(9,L456:L464)</f>
        <v>0</v>
      </c>
    </row>
    <row r="456" spans="1:12" ht="30" hidden="1" customHeight="1" x14ac:dyDescent="0.25">
      <c r="A456" s="1"/>
      <c r="B456" s="1"/>
      <c r="C456" s="6"/>
      <c r="D456" s="14"/>
      <c r="E456" s="14"/>
      <c r="F456" s="14"/>
      <c r="G456" s="20"/>
      <c r="H456" s="31"/>
      <c r="I456" s="31"/>
      <c r="J456" s="20"/>
      <c r="K456" s="51"/>
      <c r="L456" s="20"/>
    </row>
    <row r="457" spans="1:12" ht="409.6" hidden="1" customHeight="1" x14ac:dyDescent="0.25">
      <c r="A457" s="46" t="s">
        <v>11</v>
      </c>
      <c r="B457" s="46" t="s">
        <v>138</v>
      </c>
      <c r="C457" s="25">
        <f>SUBTOTAL(9,C458:C463)</f>
        <v>0</v>
      </c>
      <c r="D457" s="25">
        <f>SUBTOTAL(9,D458:D463)</f>
        <v>20000</v>
      </c>
      <c r="E457" s="25">
        <f>SUBTOTAL(9,E458:E463)</f>
        <v>0</v>
      </c>
      <c r="F457" s="25">
        <f>G457-D457</f>
        <v>-20000</v>
      </c>
      <c r="G457" s="25">
        <f>SUBTOTAL(9,G458:G463)</f>
        <v>0</v>
      </c>
      <c r="H457" s="36" t="str">
        <f>IF(C457&lt;&gt;0,E457/C457,"-")</f>
        <v>-</v>
      </c>
      <c r="I457" s="36">
        <f>IF(D457&lt;&gt;0,E457/D457,"-")</f>
        <v>0</v>
      </c>
      <c r="J457" s="25">
        <f>SUBTOTAL(9,J458:J463)</f>
        <v>40000</v>
      </c>
      <c r="K457" s="57">
        <f>SUBTOTAL(9,K458:K463)</f>
        <v>40000</v>
      </c>
      <c r="L457" s="25">
        <f>SUBTOTAL(9,L458:L463)</f>
        <v>0</v>
      </c>
    </row>
    <row r="458" spans="1:12" ht="22.5" hidden="1" customHeight="1" x14ac:dyDescent="0.25">
      <c r="A458" s="1"/>
      <c r="B458" s="1"/>
      <c r="C458" s="6"/>
      <c r="D458" s="14"/>
      <c r="E458" s="14"/>
      <c r="F458" s="14"/>
      <c r="G458" s="14"/>
      <c r="H458" s="37"/>
      <c r="I458" s="37"/>
      <c r="J458" s="14"/>
      <c r="K458" s="58"/>
      <c r="L458" s="14"/>
    </row>
    <row r="459" spans="1:12" ht="409.6" hidden="1" customHeight="1" x14ac:dyDescent="0.25">
      <c r="A459" s="47" t="s">
        <v>11</v>
      </c>
      <c r="B459" s="47" t="s">
        <v>138</v>
      </c>
      <c r="C459" s="14">
        <f>SUBTOTAL(9,C460:C462)</f>
        <v>0</v>
      </c>
      <c r="D459" s="14">
        <f>SUBTOTAL(9,D460:D462)</f>
        <v>20000</v>
      </c>
      <c r="E459" s="14">
        <f>SUBTOTAL(9,E460:E462)</f>
        <v>0</v>
      </c>
      <c r="F459" s="14">
        <f>G459-D459</f>
        <v>-20000</v>
      </c>
      <c r="G459" s="14">
        <f>SUBTOTAL(9,G460:G462)</f>
        <v>0</v>
      </c>
      <c r="H459" s="37" t="str">
        <f>IF(C459&lt;&gt;0,E459/C459,"-")</f>
        <v>-</v>
      </c>
      <c r="I459" s="37">
        <f>IF(D459&lt;&gt;0,E459/D459,"-")</f>
        <v>0</v>
      </c>
      <c r="J459" s="14">
        <f>SUBTOTAL(9,J460:J462)</f>
        <v>40000</v>
      </c>
      <c r="K459" s="58">
        <f>SUBTOTAL(9,K460:K462)</f>
        <v>40000</v>
      </c>
      <c r="L459" s="14">
        <f>SUBTOTAL(9,L460:L462)</f>
        <v>0</v>
      </c>
    </row>
    <row r="460" spans="1:12" ht="30" hidden="1" customHeight="1" x14ac:dyDescent="0.25">
      <c r="A460" s="1"/>
      <c r="B460" s="1"/>
      <c r="C460" s="6"/>
      <c r="D460" s="21"/>
      <c r="E460" s="21"/>
      <c r="F460" s="21"/>
      <c r="G460" s="20"/>
      <c r="H460" s="31"/>
      <c r="I460" s="31"/>
      <c r="J460" s="20"/>
      <c r="K460" s="51"/>
      <c r="L460" s="20"/>
    </row>
    <row r="461" spans="1:12" ht="15" customHeight="1" x14ac:dyDescent="0.25">
      <c r="A461" s="48" t="s">
        <v>11</v>
      </c>
      <c r="B461" s="48" t="s">
        <v>138</v>
      </c>
      <c r="C461" s="3">
        <v>0</v>
      </c>
      <c r="D461" s="3">
        <v>20000</v>
      </c>
      <c r="E461" s="3">
        <v>0</v>
      </c>
      <c r="F461" s="3">
        <f>G461-D461</f>
        <v>-20000</v>
      </c>
      <c r="G461" s="3"/>
      <c r="H461" s="29" t="str">
        <f>IF(C461&lt;&gt;0,0/C461,"-")</f>
        <v>-</v>
      </c>
      <c r="I461" s="29">
        <f>IF(D461&lt;&gt;0,E461/D461,"-")</f>
        <v>0</v>
      </c>
      <c r="J461" s="3">
        <v>40000</v>
      </c>
      <c r="K461" s="59">
        <v>40000</v>
      </c>
      <c r="L461" s="49">
        <v>0</v>
      </c>
    </row>
    <row r="462" spans="1:12" hidden="1" x14ac:dyDescent="0.25">
      <c r="A462" s="1"/>
      <c r="B462" s="1"/>
      <c r="C462" s="6"/>
      <c r="D462" s="3"/>
      <c r="E462" s="3"/>
      <c r="F462" s="3"/>
      <c r="G462" s="3"/>
      <c r="H462" s="29"/>
      <c r="I462" s="29"/>
      <c r="J462" s="3"/>
      <c r="K462" s="59"/>
      <c r="L462" s="3"/>
    </row>
    <row r="463" spans="1:12" hidden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20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20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20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20"/>
      <c r="K466" s="51"/>
      <c r="L466" s="20"/>
    </row>
    <row r="467" spans="1:12" ht="20.100000000000001" hidden="1" customHeight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20"/>
      <c r="K467" s="51"/>
      <c r="L467" s="20"/>
    </row>
    <row r="468" spans="1:12" s="16" customFormat="1" ht="409.6" hidden="1" customHeight="1" x14ac:dyDescent="0.25">
      <c r="A468" s="42" t="s">
        <v>12</v>
      </c>
      <c r="B468" s="42" t="s">
        <v>187</v>
      </c>
      <c r="C468" s="23">
        <f>SUBTOTAL(9,C469:C486)</f>
        <v>0</v>
      </c>
      <c r="D468" s="23">
        <f>SUBTOTAL(9,D469:D486)</f>
        <v>240945</v>
      </c>
      <c r="E468" s="23">
        <f>SUBTOTAL(9,E469:E486)</f>
        <v>4193.9799999999996</v>
      </c>
      <c r="F468" s="23">
        <f>G468-D468</f>
        <v>-240945</v>
      </c>
      <c r="G468" s="23">
        <f>SUBTOTAL(9,G469:G486)</f>
        <v>0</v>
      </c>
      <c r="H468" s="32" t="str">
        <f>IF(C468&lt;&gt;0,E468/C468,"-")</f>
        <v>-</v>
      </c>
      <c r="I468" s="32">
        <f>IF(D468&lt;&gt;0,E468/D468,"-")</f>
        <v>1.7406379049160595E-2</v>
      </c>
      <c r="J468" s="23">
        <f>SUBTOTAL(9,J469:J486)</f>
        <v>140</v>
      </c>
      <c r="K468" s="53">
        <f>SUBTOTAL(9,K469:K486)</f>
        <v>140</v>
      </c>
      <c r="L468" s="23">
        <f>SUBTOTAL(9,L469:L486)</f>
        <v>0</v>
      </c>
    </row>
    <row r="469" spans="1:12" ht="30" hidden="1" customHeight="1" x14ac:dyDescent="0.25">
      <c r="A469" s="1"/>
      <c r="B469" s="1"/>
      <c r="C469" s="6"/>
      <c r="D469" s="11"/>
      <c r="E469" s="11"/>
      <c r="F469" s="11"/>
      <c r="G469" s="20"/>
      <c r="H469" s="31"/>
      <c r="I469" s="31"/>
      <c r="J469" s="20"/>
      <c r="K469" s="51"/>
      <c r="L469" s="20"/>
    </row>
    <row r="470" spans="1:12" ht="409.6" hidden="1" customHeight="1" x14ac:dyDescent="0.25">
      <c r="A470" s="43" t="s">
        <v>12</v>
      </c>
      <c r="B470" s="43" t="s">
        <v>187</v>
      </c>
      <c r="C470" s="24">
        <f>SUBTOTAL(9,C471:C485)</f>
        <v>0</v>
      </c>
      <c r="D470" s="24">
        <f>SUBTOTAL(9,D471:D485)</f>
        <v>240945</v>
      </c>
      <c r="E470" s="24">
        <f>SUBTOTAL(9,E471:E485)</f>
        <v>4193.9799999999996</v>
      </c>
      <c r="F470" s="24">
        <f>G470-D470</f>
        <v>-240945</v>
      </c>
      <c r="G470" s="24">
        <f>SUBTOTAL(9,G471:G485)</f>
        <v>0</v>
      </c>
      <c r="H470" s="33" t="str">
        <f>IF(C470&lt;&gt;0,E470/C470,"-")</f>
        <v>-</v>
      </c>
      <c r="I470" s="33">
        <f>IF(D470&lt;&gt;0,E470/D470,"-")</f>
        <v>1.7406379049160595E-2</v>
      </c>
      <c r="J470" s="24">
        <f>SUBTOTAL(9,J471:J485)</f>
        <v>140</v>
      </c>
      <c r="K470" s="54">
        <f>SUBTOTAL(9,K471:K485)</f>
        <v>140</v>
      </c>
      <c r="L470" s="24">
        <f>SUBTOTAL(9,L471:L485)</f>
        <v>0</v>
      </c>
    </row>
    <row r="471" spans="1:12" ht="30" hidden="1" customHeight="1" x14ac:dyDescent="0.25">
      <c r="A471" s="1"/>
      <c r="B471" s="1"/>
      <c r="C471" s="6"/>
      <c r="D471" s="12"/>
      <c r="E471" s="12"/>
      <c r="F471" s="12"/>
      <c r="G471" s="20"/>
      <c r="H471" s="31"/>
      <c r="I471" s="31"/>
      <c r="J471" s="20"/>
      <c r="K471" s="51"/>
      <c r="L471" s="20"/>
    </row>
    <row r="472" spans="1:12" ht="409.6" hidden="1" customHeight="1" x14ac:dyDescent="0.25">
      <c r="A472" s="44" t="s">
        <v>12</v>
      </c>
      <c r="B472" s="44" t="s">
        <v>187</v>
      </c>
      <c r="C472" s="26">
        <f>SUBTOTAL(9,C473:C484)</f>
        <v>0</v>
      </c>
      <c r="D472" s="26">
        <f>SUBTOTAL(9,D473:D484)</f>
        <v>240945</v>
      </c>
      <c r="E472" s="26">
        <f>SUBTOTAL(9,E473:E484)</f>
        <v>4193.9799999999996</v>
      </c>
      <c r="F472" s="26">
        <f>G472-D472</f>
        <v>-240945</v>
      </c>
      <c r="G472" s="26">
        <f>SUBTOTAL(9,G473:G484)</f>
        <v>0</v>
      </c>
      <c r="H472" s="34" t="str">
        <f>IF(C472&lt;&gt;0,E472/C472,"-")</f>
        <v>-</v>
      </c>
      <c r="I472" s="34">
        <f>IF(D472&lt;&gt;0,E472/D472,"-")</f>
        <v>1.7406379049160595E-2</v>
      </c>
      <c r="J472" s="26">
        <f>SUBTOTAL(9,J473:J484)</f>
        <v>140</v>
      </c>
      <c r="K472" s="55">
        <f>SUBTOTAL(9,K473:K484)</f>
        <v>140</v>
      </c>
      <c r="L472" s="26">
        <f>SUBTOTAL(9,L473:L484)</f>
        <v>0</v>
      </c>
    </row>
    <row r="473" spans="1:12" ht="30" hidden="1" customHeight="1" x14ac:dyDescent="0.25">
      <c r="A473" s="1"/>
      <c r="B473" s="1"/>
      <c r="C473" s="6"/>
      <c r="D473" s="13"/>
      <c r="E473" s="13"/>
      <c r="F473" s="13"/>
      <c r="G473" s="20"/>
      <c r="H473" s="31"/>
      <c r="I473" s="31"/>
      <c r="J473" s="20"/>
      <c r="K473" s="51"/>
      <c r="L473" s="20"/>
    </row>
    <row r="474" spans="1:12" ht="409.6" hidden="1" customHeight="1" x14ac:dyDescent="0.25">
      <c r="A474" s="45" t="s">
        <v>12</v>
      </c>
      <c r="B474" s="45" t="s">
        <v>187</v>
      </c>
      <c r="C474" s="27">
        <f>SUBTOTAL(9,C475:C483)</f>
        <v>0</v>
      </c>
      <c r="D474" s="27">
        <f>SUBTOTAL(9,D475:D483)</f>
        <v>240945</v>
      </c>
      <c r="E474" s="27">
        <f>SUBTOTAL(9,E475:E483)</f>
        <v>4193.9799999999996</v>
      </c>
      <c r="F474" s="27">
        <f>G474-D474</f>
        <v>-240945</v>
      </c>
      <c r="G474" s="27">
        <f>SUBTOTAL(9,G475:G483)</f>
        <v>0</v>
      </c>
      <c r="H474" s="35" t="str">
        <f>IF(C474&lt;&gt;0,E474/C474,"-")</f>
        <v>-</v>
      </c>
      <c r="I474" s="35">
        <f>IF(D474&lt;&gt;0,E474/D474,"-")</f>
        <v>1.7406379049160595E-2</v>
      </c>
      <c r="J474" s="27">
        <f>SUBTOTAL(9,J475:J483)</f>
        <v>140</v>
      </c>
      <c r="K474" s="56">
        <f>SUBTOTAL(9,K475:K483)</f>
        <v>140</v>
      </c>
      <c r="L474" s="27">
        <f>SUBTOTAL(9,L475:L483)</f>
        <v>0</v>
      </c>
    </row>
    <row r="475" spans="1:12" ht="30" hidden="1" customHeight="1" x14ac:dyDescent="0.25">
      <c r="A475" s="1"/>
      <c r="B475" s="1"/>
      <c r="C475" s="6"/>
      <c r="D475" s="14"/>
      <c r="E475" s="14"/>
      <c r="F475" s="14"/>
      <c r="G475" s="20"/>
      <c r="H475" s="31"/>
      <c r="I475" s="31"/>
      <c r="J475" s="20"/>
      <c r="K475" s="51"/>
      <c r="L475" s="20"/>
    </row>
    <row r="476" spans="1:12" ht="409.6" hidden="1" customHeight="1" x14ac:dyDescent="0.25">
      <c r="A476" s="46" t="s">
        <v>12</v>
      </c>
      <c r="B476" s="46" t="s">
        <v>187</v>
      </c>
      <c r="C476" s="25">
        <f>SUBTOTAL(9,C477:C482)</f>
        <v>0</v>
      </c>
      <c r="D476" s="25">
        <f>SUBTOTAL(9,D477:D482)</f>
        <v>240945</v>
      </c>
      <c r="E476" s="25">
        <f>SUBTOTAL(9,E477:E482)</f>
        <v>4193.9799999999996</v>
      </c>
      <c r="F476" s="25">
        <f>G476-D476</f>
        <v>-240945</v>
      </c>
      <c r="G476" s="25">
        <f>SUBTOTAL(9,G477:G482)</f>
        <v>0</v>
      </c>
      <c r="H476" s="36" t="str">
        <f>IF(C476&lt;&gt;0,E476/C476,"-")</f>
        <v>-</v>
      </c>
      <c r="I476" s="36">
        <f>IF(D476&lt;&gt;0,E476/D476,"-")</f>
        <v>1.7406379049160595E-2</v>
      </c>
      <c r="J476" s="25">
        <f>SUBTOTAL(9,J477:J482)</f>
        <v>140</v>
      </c>
      <c r="K476" s="57">
        <f>SUBTOTAL(9,K477:K482)</f>
        <v>140</v>
      </c>
      <c r="L476" s="25">
        <f>SUBTOTAL(9,L477:L482)</f>
        <v>0</v>
      </c>
    </row>
    <row r="477" spans="1:12" ht="22.5" hidden="1" customHeight="1" x14ac:dyDescent="0.25">
      <c r="A477" s="1"/>
      <c r="B477" s="1"/>
      <c r="C477" s="6"/>
      <c r="D477" s="14"/>
      <c r="E477" s="14"/>
      <c r="F477" s="14"/>
      <c r="G477" s="14"/>
      <c r="H477" s="37"/>
      <c r="I477" s="37"/>
      <c r="J477" s="14"/>
      <c r="K477" s="58"/>
      <c r="L477" s="14"/>
    </row>
    <row r="478" spans="1:12" ht="409.6" hidden="1" customHeight="1" x14ac:dyDescent="0.25">
      <c r="A478" s="47" t="s">
        <v>12</v>
      </c>
      <c r="B478" s="47" t="s">
        <v>187</v>
      </c>
      <c r="C478" s="14">
        <f>SUBTOTAL(9,C479:C481)</f>
        <v>0</v>
      </c>
      <c r="D478" s="14">
        <f>SUBTOTAL(9,D479:D481)</f>
        <v>240945</v>
      </c>
      <c r="E478" s="14">
        <f>SUBTOTAL(9,E479:E481)</f>
        <v>4193.9799999999996</v>
      </c>
      <c r="F478" s="14">
        <f>G478-D478</f>
        <v>-240945</v>
      </c>
      <c r="G478" s="14">
        <f>SUBTOTAL(9,G479:G481)</f>
        <v>0</v>
      </c>
      <c r="H478" s="37" t="str">
        <f>IF(C478&lt;&gt;0,E478/C478,"-")</f>
        <v>-</v>
      </c>
      <c r="I478" s="37">
        <f>IF(D478&lt;&gt;0,E478/D478,"-")</f>
        <v>1.7406379049160595E-2</v>
      </c>
      <c r="J478" s="14">
        <f>SUBTOTAL(9,J479:J481)</f>
        <v>140</v>
      </c>
      <c r="K478" s="58">
        <f>SUBTOTAL(9,K479:K481)</f>
        <v>140</v>
      </c>
      <c r="L478" s="14">
        <f>SUBTOTAL(9,L479:L481)</f>
        <v>0</v>
      </c>
    </row>
    <row r="479" spans="1:12" ht="30" hidden="1" customHeight="1" x14ac:dyDescent="0.25">
      <c r="A479" s="1"/>
      <c r="B479" s="1"/>
      <c r="C479" s="6"/>
      <c r="D479" s="21"/>
      <c r="E479" s="21"/>
      <c r="F479" s="21"/>
      <c r="G479" s="20"/>
      <c r="H479" s="31"/>
      <c r="I479" s="31"/>
      <c r="J479" s="20"/>
      <c r="K479" s="51"/>
      <c r="L479" s="20"/>
    </row>
    <row r="480" spans="1:12" ht="15" customHeight="1" x14ac:dyDescent="0.25">
      <c r="A480" s="48" t="s">
        <v>12</v>
      </c>
      <c r="B480" s="48" t="s">
        <v>187</v>
      </c>
      <c r="C480" s="3">
        <v>0</v>
      </c>
      <c r="D480" s="3">
        <v>240945</v>
      </c>
      <c r="E480" s="3">
        <v>4193.9799999999996</v>
      </c>
      <c r="F480" s="3">
        <f>G480-D480</f>
        <v>-240945</v>
      </c>
      <c r="G480" s="3"/>
      <c r="H480" s="29" t="str">
        <f>IF(C480&lt;&gt;0,0/C480,"-")</f>
        <v>-</v>
      </c>
      <c r="I480" s="29">
        <f>IF(D480&lt;&gt;0,E480/D480,"-")</f>
        <v>1.7406379049160595E-2</v>
      </c>
      <c r="J480" s="3">
        <v>140</v>
      </c>
      <c r="K480" s="59">
        <v>140</v>
      </c>
      <c r="L480" s="49">
        <v>0</v>
      </c>
    </row>
    <row r="481" spans="1:12" hidden="1" x14ac:dyDescent="0.25">
      <c r="A481" s="1"/>
      <c r="B481" s="1"/>
      <c r="C481" s="6"/>
      <c r="D481" s="3"/>
      <c r="E481" s="3"/>
      <c r="F481" s="3"/>
      <c r="G481" s="3"/>
      <c r="H481" s="29"/>
      <c r="I481" s="29"/>
      <c r="J481" s="3"/>
      <c r="K481" s="59"/>
      <c r="L481" s="3"/>
    </row>
    <row r="482" spans="1:12" hidden="1" x14ac:dyDescent="0.25">
      <c r="A482" s="1"/>
      <c r="B482" s="1"/>
      <c r="C482" s="6"/>
      <c r="D482" s="6"/>
      <c r="E482" s="6"/>
      <c r="F482" s="6"/>
      <c r="G482" s="20"/>
      <c r="H482" s="31"/>
      <c r="I482" s="31"/>
      <c r="J482" s="20"/>
      <c r="K482" s="51"/>
      <c r="L482" s="20"/>
    </row>
    <row r="483" spans="1:12" ht="20.100000000000001" hidden="1" customHeight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20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20"/>
      <c r="K484" s="51"/>
      <c r="L484" s="20"/>
    </row>
    <row r="485" spans="1:12" ht="20.100000000000001" hidden="1" customHeight="1" x14ac:dyDescent="0.25">
      <c r="A485" s="1"/>
      <c r="B485" s="1"/>
      <c r="C485" s="6"/>
      <c r="D485" s="6"/>
      <c r="E485" s="6"/>
      <c r="F485" s="6"/>
      <c r="G485" s="20"/>
      <c r="H485" s="31"/>
      <c r="I485" s="31"/>
      <c r="J485" s="20"/>
      <c r="K485" s="51"/>
      <c r="L485" s="20"/>
    </row>
    <row r="486" spans="1:12" ht="20.100000000000001" hidden="1" customHeight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20"/>
      <c r="K486" s="51"/>
      <c r="L486" s="20"/>
    </row>
    <row r="487" spans="1:12" s="16" customFormat="1" ht="409.6" hidden="1" customHeight="1" x14ac:dyDescent="0.25">
      <c r="A487" s="42" t="s">
        <v>13</v>
      </c>
      <c r="B487" s="42" t="s">
        <v>211</v>
      </c>
      <c r="C487" s="23">
        <f>SUBTOTAL(9,C488:C505)</f>
        <v>0</v>
      </c>
      <c r="D487" s="23">
        <f>SUBTOTAL(9,D488:D505)</f>
        <v>28245</v>
      </c>
      <c r="E487" s="23">
        <f>SUBTOTAL(9,E488:E505)</f>
        <v>19466.25</v>
      </c>
      <c r="F487" s="23">
        <f>G487-D487</f>
        <v>-28245</v>
      </c>
      <c r="G487" s="23">
        <f>SUBTOTAL(9,G488:G505)</f>
        <v>0</v>
      </c>
      <c r="H487" s="32" t="str">
        <f>IF(C487&lt;&gt;0,E487/C487,"-")</f>
        <v>-</v>
      </c>
      <c r="I487" s="32">
        <f>IF(D487&lt;&gt;0,E487/D487,"-")</f>
        <v>0.68919277748274033</v>
      </c>
      <c r="J487" s="23">
        <f>SUBTOTAL(9,J488:J505)</f>
        <v>795</v>
      </c>
      <c r="K487" s="53">
        <f>SUBTOTAL(9,K488:K505)</f>
        <v>795</v>
      </c>
      <c r="L487" s="23">
        <f>SUBTOTAL(9,L488:L505)</f>
        <v>0</v>
      </c>
    </row>
    <row r="488" spans="1:12" ht="30" hidden="1" customHeight="1" x14ac:dyDescent="0.25">
      <c r="A488" s="1"/>
      <c r="B488" s="1"/>
      <c r="C488" s="6"/>
      <c r="D488" s="11"/>
      <c r="E488" s="11"/>
      <c r="F488" s="11"/>
      <c r="G488" s="20"/>
      <c r="H488" s="31"/>
      <c r="I488" s="31"/>
      <c r="J488" s="20"/>
      <c r="K488" s="51"/>
      <c r="L488" s="20"/>
    </row>
    <row r="489" spans="1:12" ht="409.6" hidden="1" customHeight="1" x14ac:dyDescent="0.25">
      <c r="A489" s="43" t="s">
        <v>13</v>
      </c>
      <c r="B489" s="43" t="s">
        <v>211</v>
      </c>
      <c r="C489" s="24">
        <f>SUBTOTAL(9,C490:C504)</f>
        <v>0</v>
      </c>
      <c r="D489" s="24">
        <f>SUBTOTAL(9,D490:D504)</f>
        <v>28245</v>
      </c>
      <c r="E489" s="24">
        <f>SUBTOTAL(9,E490:E504)</f>
        <v>19466.25</v>
      </c>
      <c r="F489" s="24">
        <f>G489-D489</f>
        <v>-28245</v>
      </c>
      <c r="G489" s="24">
        <f>SUBTOTAL(9,G490:G504)</f>
        <v>0</v>
      </c>
      <c r="H489" s="33" t="str">
        <f>IF(C489&lt;&gt;0,E489/C489,"-")</f>
        <v>-</v>
      </c>
      <c r="I489" s="33">
        <f>IF(D489&lt;&gt;0,E489/D489,"-")</f>
        <v>0.68919277748274033</v>
      </c>
      <c r="J489" s="24">
        <f>SUBTOTAL(9,J490:J504)</f>
        <v>795</v>
      </c>
      <c r="K489" s="54">
        <f>SUBTOTAL(9,K490:K504)</f>
        <v>795</v>
      </c>
      <c r="L489" s="24">
        <f>SUBTOTAL(9,L490:L504)</f>
        <v>0</v>
      </c>
    </row>
    <row r="490" spans="1:12" ht="30" hidden="1" customHeight="1" x14ac:dyDescent="0.25">
      <c r="A490" s="1"/>
      <c r="B490" s="1"/>
      <c r="C490" s="6"/>
      <c r="D490" s="12"/>
      <c r="E490" s="12"/>
      <c r="F490" s="12"/>
      <c r="G490" s="20"/>
      <c r="H490" s="31"/>
      <c r="I490" s="31"/>
      <c r="J490" s="20"/>
      <c r="K490" s="51"/>
      <c r="L490" s="20"/>
    </row>
    <row r="491" spans="1:12" ht="409.6" hidden="1" customHeight="1" x14ac:dyDescent="0.25">
      <c r="A491" s="44" t="s">
        <v>13</v>
      </c>
      <c r="B491" s="44" t="s">
        <v>211</v>
      </c>
      <c r="C491" s="26">
        <f>SUBTOTAL(9,C492:C503)</f>
        <v>0</v>
      </c>
      <c r="D491" s="26">
        <f>SUBTOTAL(9,D492:D503)</f>
        <v>28245</v>
      </c>
      <c r="E491" s="26">
        <f>SUBTOTAL(9,E492:E503)</f>
        <v>19466.25</v>
      </c>
      <c r="F491" s="26">
        <f>G491-D491</f>
        <v>-28245</v>
      </c>
      <c r="G491" s="26">
        <f>SUBTOTAL(9,G492:G503)</f>
        <v>0</v>
      </c>
      <c r="H491" s="34" t="str">
        <f>IF(C491&lt;&gt;0,E491/C491,"-")</f>
        <v>-</v>
      </c>
      <c r="I491" s="34">
        <f>IF(D491&lt;&gt;0,E491/D491,"-")</f>
        <v>0.68919277748274033</v>
      </c>
      <c r="J491" s="26">
        <f>SUBTOTAL(9,J492:J503)</f>
        <v>795</v>
      </c>
      <c r="K491" s="55">
        <f>SUBTOTAL(9,K492:K503)</f>
        <v>795</v>
      </c>
      <c r="L491" s="26">
        <f>SUBTOTAL(9,L492:L503)</f>
        <v>0</v>
      </c>
    </row>
    <row r="492" spans="1:12" ht="30" hidden="1" customHeight="1" x14ac:dyDescent="0.25">
      <c r="A492" s="1"/>
      <c r="B492" s="1"/>
      <c r="C492" s="6"/>
      <c r="D492" s="13"/>
      <c r="E492" s="13"/>
      <c r="F492" s="13"/>
      <c r="G492" s="20"/>
      <c r="H492" s="31"/>
      <c r="I492" s="31"/>
      <c r="J492" s="20"/>
      <c r="K492" s="51"/>
      <c r="L492" s="20"/>
    </row>
    <row r="493" spans="1:12" ht="409.6" hidden="1" customHeight="1" x14ac:dyDescent="0.25">
      <c r="A493" s="45" t="s">
        <v>13</v>
      </c>
      <c r="B493" s="45" t="s">
        <v>211</v>
      </c>
      <c r="C493" s="27">
        <f>SUBTOTAL(9,C494:C502)</f>
        <v>0</v>
      </c>
      <c r="D493" s="27">
        <f>SUBTOTAL(9,D494:D502)</f>
        <v>28245</v>
      </c>
      <c r="E493" s="27">
        <f>SUBTOTAL(9,E494:E502)</f>
        <v>19466.25</v>
      </c>
      <c r="F493" s="27">
        <f>G493-D493</f>
        <v>-28245</v>
      </c>
      <c r="G493" s="27">
        <f>SUBTOTAL(9,G494:G502)</f>
        <v>0</v>
      </c>
      <c r="H493" s="35" t="str">
        <f>IF(C493&lt;&gt;0,E493/C493,"-")</f>
        <v>-</v>
      </c>
      <c r="I493" s="35">
        <f>IF(D493&lt;&gt;0,E493/D493,"-")</f>
        <v>0.68919277748274033</v>
      </c>
      <c r="J493" s="27">
        <f>SUBTOTAL(9,J494:J502)</f>
        <v>795</v>
      </c>
      <c r="K493" s="56">
        <f>SUBTOTAL(9,K494:K502)</f>
        <v>795</v>
      </c>
      <c r="L493" s="27">
        <f>SUBTOTAL(9,L494:L502)</f>
        <v>0</v>
      </c>
    </row>
    <row r="494" spans="1:12" ht="30" hidden="1" customHeight="1" x14ac:dyDescent="0.25">
      <c r="A494" s="1"/>
      <c r="B494" s="1"/>
      <c r="C494" s="6"/>
      <c r="D494" s="14"/>
      <c r="E494" s="14"/>
      <c r="F494" s="14"/>
      <c r="G494" s="20"/>
      <c r="H494" s="31"/>
      <c r="I494" s="31"/>
      <c r="J494" s="20"/>
      <c r="K494" s="51"/>
      <c r="L494" s="20"/>
    </row>
    <row r="495" spans="1:12" ht="409.6" hidden="1" customHeight="1" x14ac:dyDescent="0.25">
      <c r="A495" s="46" t="s">
        <v>13</v>
      </c>
      <c r="B495" s="46" t="s">
        <v>211</v>
      </c>
      <c r="C495" s="25">
        <f>SUBTOTAL(9,C496:C501)</f>
        <v>0</v>
      </c>
      <c r="D495" s="25">
        <f>SUBTOTAL(9,D496:D501)</f>
        <v>28245</v>
      </c>
      <c r="E495" s="25">
        <f>SUBTOTAL(9,E496:E501)</f>
        <v>19466.25</v>
      </c>
      <c r="F495" s="25">
        <f>G495-D495</f>
        <v>-28245</v>
      </c>
      <c r="G495" s="25">
        <f>SUBTOTAL(9,G496:G501)</f>
        <v>0</v>
      </c>
      <c r="H495" s="36" t="str">
        <f>IF(C495&lt;&gt;0,E495/C495,"-")</f>
        <v>-</v>
      </c>
      <c r="I495" s="36">
        <f>IF(D495&lt;&gt;0,E495/D495,"-")</f>
        <v>0.68919277748274033</v>
      </c>
      <c r="J495" s="25">
        <f>SUBTOTAL(9,J496:J501)</f>
        <v>795</v>
      </c>
      <c r="K495" s="57">
        <f>SUBTOTAL(9,K496:K501)</f>
        <v>795</v>
      </c>
      <c r="L495" s="25">
        <f>SUBTOTAL(9,L496:L501)</f>
        <v>0</v>
      </c>
    </row>
    <row r="496" spans="1:12" ht="22.5" hidden="1" customHeight="1" x14ac:dyDescent="0.25">
      <c r="A496" s="1"/>
      <c r="B496" s="1"/>
      <c r="C496" s="6"/>
      <c r="D496" s="14"/>
      <c r="E496" s="14"/>
      <c r="F496" s="14"/>
      <c r="G496" s="14"/>
      <c r="H496" s="37"/>
      <c r="I496" s="37"/>
      <c r="J496" s="14"/>
      <c r="K496" s="58"/>
      <c r="L496" s="14"/>
    </row>
    <row r="497" spans="1:12" ht="409.6" hidden="1" customHeight="1" x14ac:dyDescent="0.25">
      <c r="A497" s="47" t="s">
        <v>13</v>
      </c>
      <c r="B497" s="47" t="s">
        <v>211</v>
      </c>
      <c r="C497" s="14">
        <f>SUBTOTAL(9,C498:C500)</f>
        <v>0</v>
      </c>
      <c r="D497" s="14">
        <f>SUBTOTAL(9,D498:D500)</f>
        <v>28245</v>
      </c>
      <c r="E497" s="14">
        <f>SUBTOTAL(9,E498:E500)</f>
        <v>19466.25</v>
      </c>
      <c r="F497" s="14">
        <f>G497-D497</f>
        <v>-28245</v>
      </c>
      <c r="G497" s="14">
        <f>SUBTOTAL(9,G498:G500)</f>
        <v>0</v>
      </c>
      <c r="H497" s="37" t="str">
        <f>IF(C497&lt;&gt;0,E497/C497,"-")</f>
        <v>-</v>
      </c>
      <c r="I497" s="37">
        <f>IF(D497&lt;&gt;0,E497/D497,"-")</f>
        <v>0.68919277748274033</v>
      </c>
      <c r="J497" s="14">
        <f>SUBTOTAL(9,J498:J500)</f>
        <v>795</v>
      </c>
      <c r="K497" s="58">
        <f>SUBTOTAL(9,K498:K500)</f>
        <v>795</v>
      </c>
      <c r="L497" s="14">
        <f>SUBTOTAL(9,L498:L500)</f>
        <v>0</v>
      </c>
    </row>
    <row r="498" spans="1:12" ht="30" hidden="1" customHeight="1" x14ac:dyDescent="0.25">
      <c r="A498" s="1"/>
      <c r="B498" s="1"/>
      <c r="C498" s="6"/>
      <c r="D498" s="21"/>
      <c r="E498" s="21"/>
      <c r="F498" s="21"/>
      <c r="G498" s="20"/>
      <c r="H498" s="31"/>
      <c r="I498" s="31"/>
      <c r="J498" s="20"/>
      <c r="K498" s="51"/>
      <c r="L498" s="20"/>
    </row>
    <row r="499" spans="1:12" ht="15" customHeight="1" x14ac:dyDescent="0.25">
      <c r="A499" s="48" t="s">
        <v>13</v>
      </c>
      <c r="B499" s="48" t="s">
        <v>211</v>
      </c>
      <c r="C499" s="3">
        <v>0</v>
      </c>
      <c r="D499" s="3">
        <v>28245</v>
      </c>
      <c r="E499" s="3">
        <v>19466.25</v>
      </c>
      <c r="F499" s="3">
        <f>G499-D499</f>
        <v>-28245</v>
      </c>
      <c r="G499" s="3"/>
      <c r="H499" s="29" t="str">
        <f>IF(C499&lt;&gt;0,0/C499,"-")</f>
        <v>-</v>
      </c>
      <c r="I499" s="29">
        <f>IF(D499&lt;&gt;0,E499/D499,"-")</f>
        <v>0.68919277748274033</v>
      </c>
      <c r="J499" s="3">
        <v>795</v>
      </c>
      <c r="K499" s="59">
        <v>795</v>
      </c>
      <c r="L499" s="49">
        <v>0</v>
      </c>
    </row>
    <row r="500" spans="1:12" hidden="1" x14ac:dyDescent="0.25">
      <c r="A500" s="1"/>
      <c r="B500" s="1"/>
      <c r="C500" s="6"/>
      <c r="D500" s="3"/>
      <c r="E500" s="3"/>
      <c r="F500" s="3"/>
      <c r="G500" s="3"/>
      <c r="H500" s="29"/>
      <c r="I500" s="29"/>
      <c r="J500" s="3"/>
      <c r="K500" s="59"/>
      <c r="L500" s="3"/>
    </row>
    <row r="501" spans="1:12" hidden="1" x14ac:dyDescent="0.25">
      <c r="A501" s="1"/>
      <c r="B501" s="1"/>
      <c r="C501" s="6"/>
      <c r="D501" s="6"/>
      <c r="E501" s="6"/>
      <c r="F501" s="6"/>
      <c r="G501" s="20"/>
      <c r="H501" s="31"/>
      <c r="I501" s="31"/>
      <c r="J501" s="20"/>
      <c r="K501" s="51"/>
      <c r="L501" s="20"/>
    </row>
    <row r="502" spans="1:12" ht="20.100000000000001" hidden="1" customHeight="1" x14ac:dyDescent="0.25">
      <c r="A502" s="1"/>
      <c r="B502" s="1"/>
      <c r="C502" s="6"/>
      <c r="D502" s="6"/>
      <c r="E502" s="6"/>
      <c r="F502" s="6"/>
      <c r="G502" s="20"/>
      <c r="H502" s="31"/>
      <c r="I502" s="31"/>
      <c r="J502" s="20"/>
      <c r="K502" s="51"/>
      <c r="L502" s="20"/>
    </row>
    <row r="503" spans="1:12" ht="20.100000000000001" hidden="1" customHeight="1" x14ac:dyDescent="0.25">
      <c r="A503" s="1"/>
      <c r="B503" s="1"/>
      <c r="C503" s="6"/>
      <c r="D503" s="6"/>
      <c r="E503" s="6"/>
      <c r="F503" s="6"/>
      <c r="G503" s="20"/>
      <c r="H503" s="31"/>
      <c r="I503" s="31"/>
      <c r="J503" s="20"/>
      <c r="K503" s="51"/>
      <c r="L503" s="20"/>
    </row>
    <row r="504" spans="1:12" ht="20.100000000000001" hidden="1" customHeight="1" x14ac:dyDescent="0.25">
      <c r="A504" s="1"/>
      <c r="B504" s="1"/>
      <c r="C504" s="6"/>
      <c r="D504" s="6"/>
      <c r="E504" s="6"/>
      <c r="F504" s="6"/>
      <c r="G504" s="20"/>
      <c r="H504" s="31"/>
      <c r="I504" s="31"/>
      <c r="J504" s="20"/>
      <c r="K504" s="51"/>
      <c r="L504" s="20"/>
    </row>
    <row r="505" spans="1:12" ht="20.100000000000001" hidden="1" customHeight="1" x14ac:dyDescent="0.25">
      <c r="A505" s="1"/>
      <c r="B505" s="1"/>
      <c r="C505" s="6"/>
      <c r="D505" s="6"/>
      <c r="E505" s="6"/>
      <c r="F505" s="6"/>
      <c r="G505" s="20"/>
      <c r="H505" s="31"/>
      <c r="I505" s="31"/>
      <c r="J505" s="20"/>
      <c r="K505" s="51"/>
      <c r="L505" s="20"/>
    </row>
    <row r="506" spans="1:12" s="16" customFormat="1" ht="409.6" hidden="1" customHeight="1" x14ac:dyDescent="0.25">
      <c r="A506" s="42" t="s">
        <v>15</v>
      </c>
      <c r="B506" s="42" t="s">
        <v>173</v>
      </c>
      <c r="C506" s="23">
        <f>SUBTOTAL(9,C507:C524)</f>
        <v>0</v>
      </c>
      <c r="D506" s="23">
        <f>SUBTOTAL(9,D507:D524)</f>
        <v>1330</v>
      </c>
      <c r="E506" s="23">
        <f>SUBTOTAL(9,E507:E524)</f>
        <v>0</v>
      </c>
      <c r="F506" s="23">
        <f>G506-D506</f>
        <v>-1330</v>
      </c>
      <c r="G506" s="23">
        <f>SUBTOTAL(9,G507:G524)</f>
        <v>0</v>
      </c>
      <c r="H506" s="32" t="str">
        <f>IF(C506&lt;&gt;0,E506/C506,"-")</f>
        <v>-</v>
      </c>
      <c r="I506" s="32">
        <f>IF(D506&lt;&gt;0,E506/D506,"-")</f>
        <v>0</v>
      </c>
      <c r="J506" s="23">
        <f>SUBTOTAL(9,J507:J524)</f>
        <v>1330</v>
      </c>
      <c r="K506" s="53">
        <f>SUBTOTAL(9,K507:K524)</f>
        <v>1330</v>
      </c>
      <c r="L506" s="23">
        <f>SUBTOTAL(9,L507:L524)</f>
        <v>0</v>
      </c>
    </row>
    <row r="507" spans="1:12" ht="30" hidden="1" customHeight="1" x14ac:dyDescent="0.25">
      <c r="A507" s="1"/>
      <c r="B507" s="1"/>
      <c r="C507" s="6"/>
      <c r="D507" s="11"/>
      <c r="E507" s="11"/>
      <c r="F507" s="11"/>
      <c r="G507" s="20"/>
      <c r="H507" s="31"/>
      <c r="I507" s="31"/>
      <c r="J507" s="20"/>
      <c r="K507" s="51"/>
      <c r="L507" s="20"/>
    </row>
    <row r="508" spans="1:12" ht="409.6" hidden="1" customHeight="1" x14ac:dyDescent="0.25">
      <c r="A508" s="43" t="s">
        <v>15</v>
      </c>
      <c r="B508" s="43" t="s">
        <v>173</v>
      </c>
      <c r="C508" s="24">
        <f>SUBTOTAL(9,C509:C523)</f>
        <v>0</v>
      </c>
      <c r="D508" s="24">
        <f>SUBTOTAL(9,D509:D523)</f>
        <v>1330</v>
      </c>
      <c r="E508" s="24">
        <f>SUBTOTAL(9,E509:E523)</f>
        <v>0</v>
      </c>
      <c r="F508" s="24">
        <f>G508-D508</f>
        <v>-1330</v>
      </c>
      <c r="G508" s="24">
        <f>SUBTOTAL(9,G509:G523)</f>
        <v>0</v>
      </c>
      <c r="H508" s="33" t="str">
        <f>IF(C508&lt;&gt;0,E508/C508,"-")</f>
        <v>-</v>
      </c>
      <c r="I508" s="33">
        <f>IF(D508&lt;&gt;0,E508/D508,"-")</f>
        <v>0</v>
      </c>
      <c r="J508" s="24">
        <f>SUBTOTAL(9,J509:J523)</f>
        <v>1330</v>
      </c>
      <c r="K508" s="54">
        <f>SUBTOTAL(9,K509:K523)</f>
        <v>1330</v>
      </c>
      <c r="L508" s="24">
        <f>SUBTOTAL(9,L509:L523)</f>
        <v>0</v>
      </c>
    </row>
    <row r="509" spans="1:12" ht="30" hidden="1" customHeight="1" x14ac:dyDescent="0.25">
      <c r="A509" s="1"/>
      <c r="B509" s="1"/>
      <c r="C509" s="6"/>
      <c r="D509" s="12"/>
      <c r="E509" s="12"/>
      <c r="F509" s="12"/>
      <c r="G509" s="20"/>
      <c r="H509" s="31"/>
      <c r="I509" s="31"/>
      <c r="J509" s="20"/>
      <c r="K509" s="51"/>
      <c r="L509" s="20"/>
    </row>
    <row r="510" spans="1:12" ht="409.6" hidden="1" customHeight="1" x14ac:dyDescent="0.25">
      <c r="A510" s="44" t="s">
        <v>15</v>
      </c>
      <c r="B510" s="44" t="s">
        <v>173</v>
      </c>
      <c r="C510" s="26">
        <f>SUBTOTAL(9,C511:C522)</f>
        <v>0</v>
      </c>
      <c r="D510" s="26">
        <f>SUBTOTAL(9,D511:D522)</f>
        <v>1330</v>
      </c>
      <c r="E510" s="26">
        <f>SUBTOTAL(9,E511:E522)</f>
        <v>0</v>
      </c>
      <c r="F510" s="26">
        <f>G510-D510</f>
        <v>-1330</v>
      </c>
      <c r="G510" s="26">
        <f>SUBTOTAL(9,G511:G522)</f>
        <v>0</v>
      </c>
      <c r="H510" s="34" t="str">
        <f>IF(C510&lt;&gt;0,E510/C510,"-")</f>
        <v>-</v>
      </c>
      <c r="I510" s="34">
        <f>IF(D510&lt;&gt;0,E510/D510,"-")</f>
        <v>0</v>
      </c>
      <c r="J510" s="26">
        <f>SUBTOTAL(9,J511:J522)</f>
        <v>1330</v>
      </c>
      <c r="K510" s="55">
        <f>SUBTOTAL(9,K511:K522)</f>
        <v>1330</v>
      </c>
      <c r="L510" s="26">
        <f>SUBTOTAL(9,L511:L522)</f>
        <v>0</v>
      </c>
    </row>
    <row r="511" spans="1:12" ht="30" hidden="1" customHeight="1" x14ac:dyDescent="0.25">
      <c r="A511" s="1"/>
      <c r="B511" s="1"/>
      <c r="C511" s="6"/>
      <c r="D511" s="13"/>
      <c r="E511" s="13"/>
      <c r="F511" s="13"/>
      <c r="G511" s="20"/>
      <c r="H511" s="31"/>
      <c r="I511" s="31"/>
      <c r="J511" s="20"/>
      <c r="K511" s="51"/>
      <c r="L511" s="20"/>
    </row>
    <row r="512" spans="1:12" ht="409.6" hidden="1" customHeight="1" x14ac:dyDescent="0.25">
      <c r="A512" s="45" t="s">
        <v>15</v>
      </c>
      <c r="B512" s="45" t="s">
        <v>173</v>
      </c>
      <c r="C512" s="27">
        <f>SUBTOTAL(9,C513:C521)</f>
        <v>0</v>
      </c>
      <c r="D512" s="27">
        <f>SUBTOTAL(9,D513:D521)</f>
        <v>1330</v>
      </c>
      <c r="E512" s="27">
        <f>SUBTOTAL(9,E513:E521)</f>
        <v>0</v>
      </c>
      <c r="F512" s="27">
        <f>G512-D512</f>
        <v>-1330</v>
      </c>
      <c r="G512" s="27">
        <f>SUBTOTAL(9,G513:G521)</f>
        <v>0</v>
      </c>
      <c r="H512" s="35" t="str">
        <f>IF(C512&lt;&gt;0,E512/C512,"-")</f>
        <v>-</v>
      </c>
      <c r="I512" s="35">
        <f>IF(D512&lt;&gt;0,E512/D512,"-")</f>
        <v>0</v>
      </c>
      <c r="J512" s="27">
        <f>SUBTOTAL(9,J513:J521)</f>
        <v>1330</v>
      </c>
      <c r="K512" s="56">
        <f>SUBTOTAL(9,K513:K521)</f>
        <v>1330</v>
      </c>
      <c r="L512" s="27">
        <f>SUBTOTAL(9,L513:L521)</f>
        <v>0</v>
      </c>
    </row>
    <row r="513" spans="1:12" ht="30" hidden="1" customHeight="1" x14ac:dyDescent="0.25">
      <c r="A513" s="1"/>
      <c r="B513" s="1"/>
      <c r="C513" s="6"/>
      <c r="D513" s="14"/>
      <c r="E513" s="14"/>
      <c r="F513" s="14"/>
      <c r="G513" s="20"/>
      <c r="H513" s="31"/>
      <c r="I513" s="31"/>
      <c r="J513" s="20"/>
      <c r="K513" s="51"/>
      <c r="L513" s="20"/>
    </row>
    <row r="514" spans="1:12" ht="409.6" hidden="1" customHeight="1" x14ac:dyDescent="0.25">
      <c r="A514" s="46" t="s">
        <v>15</v>
      </c>
      <c r="B514" s="46" t="s">
        <v>173</v>
      </c>
      <c r="C514" s="25">
        <f>SUBTOTAL(9,C515:C520)</f>
        <v>0</v>
      </c>
      <c r="D514" s="25">
        <f>SUBTOTAL(9,D515:D520)</f>
        <v>1330</v>
      </c>
      <c r="E514" s="25">
        <f>SUBTOTAL(9,E515:E520)</f>
        <v>0</v>
      </c>
      <c r="F514" s="25">
        <f>G514-D514</f>
        <v>-1330</v>
      </c>
      <c r="G514" s="25">
        <f>SUBTOTAL(9,G515:G520)</f>
        <v>0</v>
      </c>
      <c r="H514" s="36" t="str">
        <f>IF(C514&lt;&gt;0,E514/C514,"-")</f>
        <v>-</v>
      </c>
      <c r="I514" s="36">
        <f>IF(D514&lt;&gt;0,E514/D514,"-")</f>
        <v>0</v>
      </c>
      <c r="J514" s="25">
        <f>SUBTOTAL(9,J515:J520)</f>
        <v>1330</v>
      </c>
      <c r="K514" s="57">
        <f>SUBTOTAL(9,K515:K520)</f>
        <v>1330</v>
      </c>
      <c r="L514" s="25">
        <f>SUBTOTAL(9,L515:L520)</f>
        <v>0</v>
      </c>
    </row>
    <row r="515" spans="1:12" ht="22.5" hidden="1" customHeight="1" x14ac:dyDescent="0.25">
      <c r="A515" s="1"/>
      <c r="B515" s="1"/>
      <c r="C515" s="6"/>
      <c r="D515" s="14"/>
      <c r="E515" s="14"/>
      <c r="F515" s="14"/>
      <c r="G515" s="14"/>
      <c r="H515" s="37"/>
      <c r="I515" s="37"/>
      <c r="J515" s="14"/>
      <c r="K515" s="58"/>
      <c r="L515" s="14"/>
    </row>
    <row r="516" spans="1:12" ht="409.6" hidden="1" customHeight="1" x14ac:dyDescent="0.25">
      <c r="A516" s="47" t="s">
        <v>15</v>
      </c>
      <c r="B516" s="47" t="s">
        <v>173</v>
      </c>
      <c r="C516" s="14">
        <f>SUBTOTAL(9,C517:C519)</f>
        <v>0</v>
      </c>
      <c r="D516" s="14">
        <f>SUBTOTAL(9,D517:D519)</f>
        <v>1330</v>
      </c>
      <c r="E516" s="14">
        <f>SUBTOTAL(9,E517:E519)</f>
        <v>0</v>
      </c>
      <c r="F516" s="14">
        <f>G516-D516</f>
        <v>-1330</v>
      </c>
      <c r="G516" s="14">
        <f>SUBTOTAL(9,G517:G519)</f>
        <v>0</v>
      </c>
      <c r="H516" s="37" t="str">
        <f>IF(C516&lt;&gt;0,E516/C516,"-")</f>
        <v>-</v>
      </c>
      <c r="I516" s="37">
        <f>IF(D516&lt;&gt;0,E516/D516,"-")</f>
        <v>0</v>
      </c>
      <c r="J516" s="14">
        <f>SUBTOTAL(9,J517:J519)</f>
        <v>1330</v>
      </c>
      <c r="K516" s="58">
        <f>SUBTOTAL(9,K517:K519)</f>
        <v>1330</v>
      </c>
      <c r="L516" s="14">
        <f>SUBTOTAL(9,L517:L519)</f>
        <v>0</v>
      </c>
    </row>
    <row r="517" spans="1:12" ht="30" hidden="1" customHeight="1" x14ac:dyDescent="0.25">
      <c r="A517" s="1"/>
      <c r="B517" s="1"/>
      <c r="C517" s="6"/>
      <c r="D517" s="21"/>
      <c r="E517" s="21"/>
      <c r="F517" s="21"/>
      <c r="G517" s="20"/>
      <c r="H517" s="31"/>
      <c r="I517" s="31"/>
      <c r="J517" s="20"/>
      <c r="K517" s="51"/>
      <c r="L517" s="20"/>
    </row>
    <row r="518" spans="1:12" ht="15" customHeight="1" x14ac:dyDescent="0.25">
      <c r="A518" s="48" t="s">
        <v>15</v>
      </c>
      <c r="B518" s="48" t="s">
        <v>173</v>
      </c>
      <c r="C518" s="3">
        <v>0</v>
      </c>
      <c r="D518" s="3">
        <v>1330</v>
      </c>
      <c r="E518" s="3">
        <v>0</v>
      </c>
      <c r="F518" s="3">
        <f>G518-D518</f>
        <v>-1330</v>
      </c>
      <c r="G518" s="3"/>
      <c r="H518" s="29" t="str">
        <f>IF(C518&lt;&gt;0,0/C518,"-")</f>
        <v>-</v>
      </c>
      <c r="I518" s="29">
        <f>IF(D518&lt;&gt;0,E518/D518,"-")</f>
        <v>0</v>
      </c>
      <c r="J518" s="3">
        <v>1330</v>
      </c>
      <c r="K518" s="59">
        <v>1330</v>
      </c>
      <c r="L518" s="49">
        <v>0</v>
      </c>
    </row>
    <row r="519" spans="1:12" hidden="1" x14ac:dyDescent="0.25">
      <c r="A519" s="1"/>
      <c r="B519" s="1"/>
      <c r="C519" s="6"/>
      <c r="D519" s="3"/>
      <c r="E519" s="3"/>
      <c r="F519" s="3"/>
      <c r="G519" s="3"/>
      <c r="H519" s="29"/>
      <c r="I519" s="29"/>
      <c r="J519" s="3"/>
      <c r="K519" s="59"/>
      <c r="L519" s="3"/>
    </row>
    <row r="520" spans="1:12" hidden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20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20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20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20"/>
      <c r="K523" s="51"/>
      <c r="L523" s="20"/>
    </row>
    <row r="524" spans="1:12" ht="20.100000000000001" hidden="1" customHeight="1" x14ac:dyDescent="0.25">
      <c r="A524" s="1"/>
      <c r="B524" s="1"/>
      <c r="C524" s="6"/>
      <c r="D524" s="6"/>
      <c r="E524" s="6"/>
      <c r="F524" s="6"/>
      <c r="G524" s="20"/>
      <c r="H524" s="31"/>
      <c r="I524" s="31"/>
      <c r="J524" s="20"/>
      <c r="K524" s="51"/>
      <c r="L524" s="20"/>
    </row>
    <row r="525" spans="1:12" ht="20.100000000000001" hidden="1" customHeight="1" x14ac:dyDescent="0.25">
      <c r="A525" s="1"/>
      <c r="B525" s="1"/>
      <c r="C525" s="6"/>
      <c r="D525" s="6"/>
      <c r="E525" s="6"/>
      <c r="F525" s="6"/>
      <c r="G525" s="20"/>
      <c r="H525" s="31"/>
      <c r="I525" s="31"/>
      <c r="J525" s="20"/>
      <c r="K525" s="51"/>
      <c r="L525" s="20"/>
    </row>
    <row r="526" spans="1:12" s="16" customFormat="1" ht="18" customHeight="1" x14ac:dyDescent="0.25">
      <c r="A526" s="41" t="s">
        <v>5</v>
      </c>
      <c r="B526" s="41" t="s">
        <v>120</v>
      </c>
      <c r="C526" s="18">
        <f>SUBTOTAL(9,C527:C547)</f>
        <v>0</v>
      </c>
      <c r="D526" s="18">
        <f>SUBTOTAL(9,D527:D547)</f>
        <v>13950</v>
      </c>
      <c r="E526" s="18">
        <f>SUBTOTAL(9,E527:E547)</f>
        <v>86607.87000000001</v>
      </c>
      <c r="F526" s="18">
        <f>G526-D526</f>
        <v>-13950</v>
      </c>
      <c r="G526" s="18">
        <f>SUBTOTAL(9,G527:G547)</f>
        <v>0</v>
      </c>
      <c r="H526" s="28" t="str">
        <f>IF(C526&lt;&gt;0,E526/C526,"-")</f>
        <v>-</v>
      </c>
      <c r="I526" s="28">
        <f>IF(D526&lt;&gt;0,E526/D526,"-")</f>
        <v>6.2084494623655919</v>
      </c>
      <c r="J526" s="18">
        <f>SUBTOTAL(9,J527:J547)</f>
        <v>13950</v>
      </c>
      <c r="K526" s="52">
        <f>SUBTOTAL(9,K527:K547)</f>
        <v>13950</v>
      </c>
      <c r="L526" s="18">
        <f>SUBTOTAL(9,L527:L547)</f>
        <v>0</v>
      </c>
    </row>
    <row r="527" spans="1:12" ht="30" hidden="1" customHeight="1" x14ac:dyDescent="0.25">
      <c r="A527" s="1"/>
      <c r="B527" s="5"/>
      <c r="C527" s="10"/>
      <c r="D527" s="10"/>
      <c r="E527" s="10"/>
      <c r="F527" s="10"/>
      <c r="G527" s="20"/>
      <c r="H527" s="31"/>
      <c r="I527" s="31"/>
      <c r="J527" s="20"/>
      <c r="K527" s="51"/>
      <c r="L527" s="20"/>
    </row>
    <row r="528" spans="1:12" s="16" customFormat="1" ht="409.6" hidden="1" customHeight="1" x14ac:dyDescent="0.25">
      <c r="A528" s="42" t="s">
        <v>2</v>
      </c>
      <c r="B528" s="42" t="s">
        <v>150</v>
      </c>
      <c r="C528" s="23">
        <f>SUBTOTAL(9,C529:C546)</f>
        <v>0</v>
      </c>
      <c r="D528" s="23">
        <f>SUBTOTAL(9,D529:D546)</f>
        <v>13950</v>
      </c>
      <c r="E528" s="23">
        <f>SUBTOTAL(9,E529:E546)</f>
        <v>86607.87000000001</v>
      </c>
      <c r="F528" s="23">
        <f>G528-D528</f>
        <v>-13950</v>
      </c>
      <c r="G528" s="23">
        <f>SUBTOTAL(9,G529:G546)</f>
        <v>0</v>
      </c>
      <c r="H528" s="32" t="str">
        <f>IF(C528&lt;&gt;0,E528/C528,"-")</f>
        <v>-</v>
      </c>
      <c r="I528" s="32">
        <f>IF(D528&lt;&gt;0,E528/D528,"-")</f>
        <v>6.2084494623655919</v>
      </c>
      <c r="J528" s="23">
        <f>SUBTOTAL(9,J529:J546)</f>
        <v>13950</v>
      </c>
      <c r="K528" s="53">
        <f>SUBTOTAL(9,K529:K546)</f>
        <v>13950</v>
      </c>
      <c r="L528" s="23">
        <f>SUBTOTAL(9,L529:L546)</f>
        <v>0</v>
      </c>
    </row>
    <row r="529" spans="1:12" ht="30" hidden="1" customHeight="1" x14ac:dyDescent="0.25">
      <c r="A529" s="1"/>
      <c r="B529" s="1"/>
      <c r="C529" s="6"/>
      <c r="D529" s="11"/>
      <c r="E529" s="11"/>
      <c r="F529" s="11"/>
      <c r="G529" s="20"/>
      <c r="H529" s="31"/>
      <c r="I529" s="31"/>
      <c r="J529" s="20"/>
      <c r="K529" s="51"/>
      <c r="L529" s="20"/>
    </row>
    <row r="530" spans="1:12" ht="409.6" hidden="1" customHeight="1" x14ac:dyDescent="0.25">
      <c r="A530" s="43" t="s">
        <v>2</v>
      </c>
      <c r="B530" s="43" t="s">
        <v>150</v>
      </c>
      <c r="C530" s="24">
        <f>SUBTOTAL(9,C531:C545)</f>
        <v>0</v>
      </c>
      <c r="D530" s="24">
        <f>SUBTOTAL(9,D531:D545)</f>
        <v>13950</v>
      </c>
      <c r="E530" s="24">
        <f>SUBTOTAL(9,E531:E545)</f>
        <v>86607.87000000001</v>
      </c>
      <c r="F530" s="24">
        <f>G530-D530</f>
        <v>-13950</v>
      </c>
      <c r="G530" s="24">
        <f>SUBTOTAL(9,G531:G545)</f>
        <v>0</v>
      </c>
      <c r="H530" s="33" t="str">
        <f>IF(C530&lt;&gt;0,E530/C530,"-")</f>
        <v>-</v>
      </c>
      <c r="I530" s="33">
        <f>IF(D530&lt;&gt;0,E530/D530,"-")</f>
        <v>6.2084494623655919</v>
      </c>
      <c r="J530" s="24">
        <f>SUBTOTAL(9,J531:J545)</f>
        <v>13950</v>
      </c>
      <c r="K530" s="54">
        <f>SUBTOTAL(9,K531:K545)</f>
        <v>13950</v>
      </c>
      <c r="L530" s="24">
        <f>SUBTOTAL(9,L531:L545)</f>
        <v>0</v>
      </c>
    </row>
    <row r="531" spans="1:12" ht="30" hidden="1" customHeight="1" x14ac:dyDescent="0.25">
      <c r="A531" s="1"/>
      <c r="B531" s="1"/>
      <c r="C531" s="6"/>
      <c r="D531" s="12"/>
      <c r="E531" s="12"/>
      <c r="F531" s="12"/>
      <c r="G531" s="20"/>
      <c r="H531" s="31"/>
      <c r="I531" s="31"/>
      <c r="J531" s="20"/>
      <c r="K531" s="51"/>
      <c r="L531" s="20"/>
    </row>
    <row r="532" spans="1:12" ht="409.6" hidden="1" customHeight="1" x14ac:dyDescent="0.25">
      <c r="A532" s="44" t="s">
        <v>2</v>
      </c>
      <c r="B532" s="44" t="s">
        <v>150</v>
      </c>
      <c r="C532" s="26">
        <f>SUBTOTAL(9,C533:C544)</f>
        <v>0</v>
      </c>
      <c r="D532" s="26">
        <f>SUBTOTAL(9,D533:D544)</f>
        <v>13950</v>
      </c>
      <c r="E532" s="26">
        <f>SUBTOTAL(9,E533:E544)</f>
        <v>86607.87000000001</v>
      </c>
      <c r="F532" s="26">
        <f>G532-D532</f>
        <v>-13950</v>
      </c>
      <c r="G532" s="26">
        <f>SUBTOTAL(9,G533:G544)</f>
        <v>0</v>
      </c>
      <c r="H532" s="34" t="str">
        <f>IF(C532&lt;&gt;0,E532/C532,"-")</f>
        <v>-</v>
      </c>
      <c r="I532" s="34">
        <f>IF(D532&lt;&gt;0,E532/D532,"-")</f>
        <v>6.2084494623655919</v>
      </c>
      <c r="J532" s="26">
        <f>SUBTOTAL(9,J533:J544)</f>
        <v>13950</v>
      </c>
      <c r="K532" s="55">
        <f>SUBTOTAL(9,K533:K544)</f>
        <v>13950</v>
      </c>
      <c r="L532" s="26">
        <f>SUBTOTAL(9,L533:L544)</f>
        <v>0</v>
      </c>
    </row>
    <row r="533" spans="1:12" ht="30" hidden="1" customHeight="1" x14ac:dyDescent="0.25">
      <c r="A533" s="1"/>
      <c r="B533" s="1"/>
      <c r="C533" s="6"/>
      <c r="D533" s="13"/>
      <c r="E533" s="13"/>
      <c r="F533" s="13"/>
      <c r="G533" s="20"/>
      <c r="H533" s="31"/>
      <c r="I533" s="31"/>
      <c r="J533" s="20"/>
      <c r="K533" s="51"/>
      <c r="L533" s="20"/>
    </row>
    <row r="534" spans="1:12" ht="409.6" hidden="1" customHeight="1" x14ac:dyDescent="0.25">
      <c r="A534" s="45" t="s">
        <v>2</v>
      </c>
      <c r="B534" s="45" t="s">
        <v>150</v>
      </c>
      <c r="C534" s="27">
        <f>SUBTOTAL(9,C535:C543)</f>
        <v>0</v>
      </c>
      <c r="D534" s="27">
        <f>SUBTOTAL(9,D535:D543)</f>
        <v>13950</v>
      </c>
      <c r="E534" s="27">
        <f>SUBTOTAL(9,E535:E543)</f>
        <v>86607.87000000001</v>
      </c>
      <c r="F534" s="27">
        <f>G534-D534</f>
        <v>-13950</v>
      </c>
      <c r="G534" s="27">
        <f>SUBTOTAL(9,G535:G543)</f>
        <v>0</v>
      </c>
      <c r="H534" s="35" t="str">
        <f>IF(C534&lt;&gt;0,E534/C534,"-")</f>
        <v>-</v>
      </c>
      <c r="I534" s="35">
        <f>IF(D534&lt;&gt;0,E534/D534,"-")</f>
        <v>6.2084494623655919</v>
      </c>
      <c r="J534" s="27">
        <f>SUBTOTAL(9,J535:J543)</f>
        <v>13950</v>
      </c>
      <c r="K534" s="56">
        <f>SUBTOTAL(9,K535:K543)</f>
        <v>13950</v>
      </c>
      <c r="L534" s="27">
        <f>SUBTOTAL(9,L535:L543)</f>
        <v>0</v>
      </c>
    </row>
    <row r="535" spans="1:12" ht="30" hidden="1" customHeight="1" x14ac:dyDescent="0.25">
      <c r="A535" s="1"/>
      <c r="B535" s="1"/>
      <c r="C535" s="6"/>
      <c r="D535" s="14"/>
      <c r="E535" s="14"/>
      <c r="F535" s="14"/>
      <c r="G535" s="20"/>
      <c r="H535" s="31"/>
      <c r="I535" s="31"/>
      <c r="J535" s="20"/>
      <c r="K535" s="51"/>
      <c r="L535" s="20"/>
    </row>
    <row r="536" spans="1:12" ht="409.6" hidden="1" customHeight="1" x14ac:dyDescent="0.25">
      <c r="A536" s="46" t="s">
        <v>2</v>
      </c>
      <c r="B536" s="46" t="s">
        <v>150</v>
      </c>
      <c r="C536" s="25">
        <f>SUBTOTAL(9,C537:C542)</f>
        <v>0</v>
      </c>
      <c r="D536" s="25">
        <f>SUBTOTAL(9,D537:D542)</f>
        <v>13950</v>
      </c>
      <c r="E536" s="25">
        <f>SUBTOTAL(9,E537:E542)</f>
        <v>86607.87000000001</v>
      </c>
      <c r="F536" s="25">
        <f>G536-D536</f>
        <v>-13950</v>
      </c>
      <c r="G536" s="25">
        <f>SUBTOTAL(9,G537:G542)</f>
        <v>0</v>
      </c>
      <c r="H536" s="36" t="str">
        <f>IF(C536&lt;&gt;0,E536/C536,"-")</f>
        <v>-</v>
      </c>
      <c r="I536" s="36">
        <f>IF(D536&lt;&gt;0,E536/D536,"-")</f>
        <v>6.2084494623655919</v>
      </c>
      <c r="J536" s="25">
        <f>SUBTOTAL(9,J537:J542)</f>
        <v>13950</v>
      </c>
      <c r="K536" s="57">
        <f>SUBTOTAL(9,K537:K542)</f>
        <v>13950</v>
      </c>
      <c r="L536" s="25">
        <f>SUBTOTAL(9,L537:L542)</f>
        <v>0</v>
      </c>
    </row>
    <row r="537" spans="1:12" ht="22.5" hidden="1" customHeight="1" x14ac:dyDescent="0.25">
      <c r="A537" s="1"/>
      <c r="B537" s="1"/>
      <c r="C537" s="6"/>
      <c r="D537" s="14"/>
      <c r="E537" s="14"/>
      <c r="F537" s="14"/>
      <c r="G537" s="14"/>
      <c r="H537" s="37"/>
      <c r="I537" s="37"/>
      <c r="J537" s="14"/>
      <c r="K537" s="58"/>
      <c r="L537" s="14"/>
    </row>
    <row r="538" spans="1:12" ht="409.6" hidden="1" customHeight="1" x14ac:dyDescent="0.25">
      <c r="A538" s="47" t="s">
        <v>2</v>
      </c>
      <c r="B538" s="47" t="s">
        <v>150</v>
      </c>
      <c r="C538" s="14">
        <f>SUBTOTAL(9,C539:C541)</f>
        <v>0</v>
      </c>
      <c r="D538" s="14">
        <f>SUBTOTAL(9,D539:D541)</f>
        <v>13950</v>
      </c>
      <c r="E538" s="14">
        <f>SUBTOTAL(9,E539:E541)</f>
        <v>86607.87000000001</v>
      </c>
      <c r="F538" s="14">
        <f>G538-D538</f>
        <v>-13950</v>
      </c>
      <c r="G538" s="14">
        <f>SUBTOTAL(9,G539:G541)</f>
        <v>0</v>
      </c>
      <c r="H538" s="37" t="str">
        <f>IF(C538&lt;&gt;0,E538/C538,"-")</f>
        <v>-</v>
      </c>
      <c r="I538" s="37">
        <f>IF(D538&lt;&gt;0,E538/D538,"-")</f>
        <v>6.2084494623655919</v>
      </c>
      <c r="J538" s="14">
        <f>SUBTOTAL(9,J539:J541)</f>
        <v>13950</v>
      </c>
      <c r="K538" s="58">
        <f>SUBTOTAL(9,K539:K541)</f>
        <v>13950</v>
      </c>
      <c r="L538" s="14">
        <f>SUBTOTAL(9,L539:L541)</f>
        <v>0</v>
      </c>
    </row>
    <row r="539" spans="1:12" ht="30" hidden="1" customHeight="1" x14ac:dyDescent="0.25">
      <c r="A539" s="1"/>
      <c r="B539" s="1"/>
      <c r="C539" s="6"/>
      <c r="D539" s="21"/>
      <c r="E539" s="21"/>
      <c r="F539" s="21"/>
      <c r="G539" s="20"/>
      <c r="H539" s="31"/>
      <c r="I539" s="31"/>
      <c r="J539" s="20"/>
      <c r="K539" s="51"/>
      <c r="L539" s="20"/>
    </row>
    <row r="540" spans="1:12" ht="15" customHeight="1" x14ac:dyDescent="0.25">
      <c r="A540" s="48" t="s">
        <v>2</v>
      </c>
      <c r="B540" s="48" t="s">
        <v>150</v>
      </c>
      <c r="C540" s="3">
        <v>0</v>
      </c>
      <c r="D540" s="3">
        <v>13950</v>
      </c>
      <c r="E540" s="3">
        <v>86607.87000000001</v>
      </c>
      <c r="F540" s="3">
        <f>G540-D540</f>
        <v>-13950</v>
      </c>
      <c r="G540" s="3"/>
      <c r="H540" s="29" t="str">
        <f>IF(C540&lt;&gt;0,0/C540,"-")</f>
        <v>-</v>
      </c>
      <c r="I540" s="29">
        <f>IF(D540&lt;&gt;0,E540/D540,"-")</f>
        <v>6.2084494623655919</v>
      </c>
      <c r="J540" s="3">
        <v>13950</v>
      </c>
      <c r="K540" s="59">
        <v>13950</v>
      </c>
      <c r="L540" s="49">
        <v>0</v>
      </c>
    </row>
    <row r="541" spans="1:12" hidden="1" x14ac:dyDescent="0.25">
      <c r="A541" s="1"/>
      <c r="B541" s="1"/>
      <c r="C541" s="6"/>
      <c r="D541" s="3"/>
      <c r="E541" s="3"/>
      <c r="F541" s="3"/>
      <c r="G541" s="3"/>
      <c r="H541" s="29"/>
      <c r="I541" s="29"/>
      <c r="J541" s="3"/>
      <c r="K541" s="59"/>
      <c r="L541" s="3"/>
    </row>
    <row r="542" spans="1:12" hidden="1" x14ac:dyDescent="0.25">
      <c r="A542" s="1"/>
      <c r="B542" s="1"/>
      <c r="C542" s="6"/>
      <c r="D542" s="6"/>
      <c r="E542" s="6"/>
      <c r="F542" s="6"/>
      <c r="G542" s="20"/>
      <c r="H542" s="31"/>
      <c r="I542" s="31"/>
      <c r="J542" s="20"/>
      <c r="K542" s="51"/>
      <c r="L542" s="20"/>
    </row>
    <row r="543" spans="1:12" ht="20.100000000000001" hidden="1" customHeight="1" x14ac:dyDescent="0.25">
      <c r="A543" s="1"/>
      <c r="B543" s="1"/>
      <c r="C543" s="6"/>
      <c r="D543" s="6"/>
      <c r="E543" s="6"/>
      <c r="F543" s="6"/>
      <c r="G543" s="20"/>
      <c r="H543" s="31"/>
      <c r="I543" s="31"/>
      <c r="J543" s="20"/>
      <c r="K543" s="51"/>
      <c r="L543" s="20"/>
    </row>
    <row r="544" spans="1:12" ht="20.100000000000001" hidden="1" customHeight="1" x14ac:dyDescent="0.25">
      <c r="A544" s="1"/>
      <c r="B544" s="1"/>
      <c r="C544" s="6"/>
      <c r="D544" s="6"/>
      <c r="E544" s="6"/>
      <c r="F544" s="6"/>
      <c r="G544" s="20"/>
      <c r="H544" s="31"/>
      <c r="I544" s="31"/>
      <c r="J544" s="20"/>
      <c r="K544" s="51"/>
      <c r="L544" s="20"/>
    </row>
    <row r="545" spans="1:12" ht="20.100000000000001" hidden="1" customHeight="1" x14ac:dyDescent="0.25">
      <c r="A545" s="1"/>
      <c r="B545" s="1"/>
      <c r="C545" s="6"/>
      <c r="D545" s="6"/>
      <c r="E545" s="6"/>
      <c r="F545" s="6"/>
      <c r="G545" s="20"/>
      <c r="H545" s="31"/>
      <c r="I545" s="31"/>
      <c r="J545" s="20"/>
      <c r="K545" s="51"/>
      <c r="L545" s="20"/>
    </row>
    <row r="546" spans="1:12" ht="20.100000000000001" hidden="1" customHeight="1" x14ac:dyDescent="0.25">
      <c r="A546" s="1"/>
      <c r="B546" s="1"/>
      <c r="C546" s="6"/>
      <c r="D546" s="6"/>
      <c r="E546" s="6"/>
      <c r="F546" s="6"/>
      <c r="G546" s="20"/>
      <c r="H546" s="31"/>
      <c r="I546" s="31"/>
      <c r="J546" s="20"/>
      <c r="K546" s="51"/>
      <c r="L546" s="20"/>
    </row>
    <row r="547" spans="1:12" ht="20.100000000000001" hidden="1" customHeight="1" x14ac:dyDescent="0.25">
      <c r="A547" s="1"/>
      <c r="B547" s="1"/>
      <c r="C547" s="6"/>
      <c r="D547" s="6"/>
      <c r="E547" s="6"/>
      <c r="F547" s="6"/>
      <c r="G547" s="20"/>
      <c r="H547" s="31"/>
      <c r="I547" s="31"/>
      <c r="J547" s="20"/>
      <c r="K547" s="51"/>
      <c r="L547" s="20"/>
    </row>
    <row r="548" spans="1:12" s="16" customFormat="1" ht="18" customHeight="1" x14ac:dyDescent="0.25">
      <c r="A548" s="41" t="s">
        <v>6</v>
      </c>
      <c r="B548" s="41" t="s">
        <v>108</v>
      </c>
      <c r="C548" s="18">
        <f>SUBTOTAL(9,C549:C607)</f>
        <v>0</v>
      </c>
      <c r="D548" s="18">
        <f>SUBTOTAL(9,D549:D607)</f>
        <v>201745</v>
      </c>
      <c r="E548" s="18">
        <f>SUBTOTAL(9,E549:E607)</f>
        <v>362250</v>
      </c>
      <c r="F548" s="18">
        <f>G548-D548</f>
        <v>-201745</v>
      </c>
      <c r="G548" s="18">
        <f>SUBTOTAL(9,G549:G607)</f>
        <v>0</v>
      </c>
      <c r="H548" s="28" t="str">
        <f>IF(C548&lt;&gt;0,E548/C548,"-")</f>
        <v>-</v>
      </c>
      <c r="I548" s="28">
        <f>IF(D548&lt;&gt;0,E548/D548,"-")</f>
        <v>1.7955835336687402</v>
      </c>
      <c r="J548" s="18">
        <f>SUBTOTAL(9,J549:J607)</f>
        <v>26550</v>
      </c>
      <c r="K548" s="52">
        <f>SUBTOTAL(9,K549:K607)</f>
        <v>26550</v>
      </c>
      <c r="L548" s="18">
        <f>SUBTOTAL(9,L549:L607)</f>
        <v>0</v>
      </c>
    </row>
    <row r="549" spans="1:12" ht="30" hidden="1" customHeight="1" x14ac:dyDescent="0.25">
      <c r="A549" s="1"/>
      <c r="B549" s="5"/>
      <c r="C549" s="10"/>
      <c r="D549" s="10"/>
      <c r="E549" s="10"/>
      <c r="F549" s="10"/>
      <c r="G549" s="20"/>
      <c r="H549" s="31"/>
      <c r="I549" s="31"/>
      <c r="J549" s="20"/>
      <c r="K549" s="51"/>
      <c r="L549" s="20"/>
    </row>
    <row r="550" spans="1:12" s="16" customFormat="1" ht="409.6" hidden="1" customHeight="1" x14ac:dyDescent="0.25">
      <c r="A550" s="42" t="s">
        <v>2</v>
      </c>
      <c r="B550" s="42" t="s">
        <v>150</v>
      </c>
      <c r="C550" s="23">
        <f>SUBTOTAL(9,C551:C568)</f>
        <v>0</v>
      </c>
      <c r="D550" s="23">
        <f>SUBTOTAL(9,D551:D568)</f>
        <v>26550</v>
      </c>
      <c r="E550" s="23">
        <f>SUBTOTAL(9,E551:E568)</f>
        <v>12250</v>
      </c>
      <c r="F550" s="23">
        <f>G550-D550</f>
        <v>-26550</v>
      </c>
      <c r="G550" s="23">
        <f>SUBTOTAL(9,G551:G568)</f>
        <v>0</v>
      </c>
      <c r="H550" s="32" t="str">
        <f>IF(C550&lt;&gt;0,E550/C550,"-")</f>
        <v>-</v>
      </c>
      <c r="I550" s="32">
        <f>IF(D550&lt;&gt;0,E550/D550,"-")</f>
        <v>0.46139359698681731</v>
      </c>
      <c r="J550" s="23">
        <f>SUBTOTAL(9,J551:J568)</f>
        <v>26550</v>
      </c>
      <c r="K550" s="53">
        <f>SUBTOTAL(9,K551:K568)</f>
        <v>26550</v>
      </c>
      <c r="L550" s="23">
        <f>SUBTOTAL(9,L551:L568)</f>
        <v>0</v>
      </c>
    </row>
    <row r="551" spans="1:12" ht="30" hidden="1" customHeight="1" x14ac:dyDescent="0.25">
      <c r="A551" s="1"/>
      <c r="B551" s="1"/>
      <c r="C551" s="6"/>
      <c r="D551" s="11"/>
      <c r="E551" s="11"/>
      <c r="F551" s="11"/>
      <c r="G551" s="20"/>
      <c r="H551" s="31"/>
      <c r="I551" s="31"/>
      <c r="J551" s="20"/>
      <c r="K551" s="51"/>
      <c r="L551" s="20"/>
    </row>
    <row r="552" spans="1:12" ht="409.6" hidden="1" customHeight="1" x14ac:dyDescent="0.25">
      <c r="A552" s="43" t="s">
        <v>2</v>
      </c>
      <c r="B552" s="43" t="s">
        <v>150</v>
      </c>
      <c r="C552" s="24">
        <f>SUBTOTAL(9,C553:C567)</f>
        <v>0</v>
      </c>
      <c r="D552" s="24">
        <f>SUBTOTAL(9,D553:D567)</f>
        <v>26550</v>
      </c>
      <c r="E552" s="24">
        <f>SUBTOTAL(9,E553:E567)</f>
        <v>12250</v>
      </c>
      <c r="F552" s="24">
        <f>G552-D552</f>
        <v>-26550</v>
      </c>
      <c r="G552" s="24">
        <f>SUBTOTAL(9,G553:G567)</f>
        <v>0</v>
      </c>
      <c r="H552" s="33" t="str">
        <f>IF(C552&lt;&gt;0,E552/C552,"-")</f>
        <v>-</v>
      </c>
      <c r="I552" s="33">
        <f>IF(D552&lt;&gt;0,E552/D552,"-")</f>
        <v>0.46139359698681731</v>
      </c>
      <c r="J552" s="24">
        <f>SUBTOTAL(9,J553:J567)</f>
        <v>26550</v>
      </c>
      <c r="K552" s="54">
        <f>SUBTOTAL(9,K553:K567)</f>
        <v>26550</v>
      </c>
      <c r="L552" s="24">
        <f>SUBTOTAL(9,L553:L567)</f>
        <v>0</v>
      </c>
    </row>
    <row r="553" spans="1:12" ht="30" hidden="1" customHeight="1" x14ac:dyDescent="0.25">
      <c r="A553" s="1"/>
      <c r="B553" s="1"/>
      <c r="C553" s="6"/>
      <c r="D553" s="12"/>
      <c r="E553" s="12"/>
      <c r="F553" s="12"/>
      <c r="G553" s="20"/>
      <c r="H553" s="31"/>
      <c r="I553" s="31"/>
      <c r="J553" s="20"/>
      <c r="K553" s="51"/>
      <c r="L553" s="20"/>
    </row>
    <row r="554" spans="1:12" ht="409.6" hidden="1" customHeight="1" x14ac:dyDescent="0.25">
      <c r="A554" s="44" t="s">
        <v>2</v>
      </c>
      <c r="B554" s="44" t="s">
        <v>150</v>
      </c>
      <c r="C554" s="26">
        <f>SUBTOTAL(9,C555:C566)</f>
        <v>0</v>
      </c>
      <c r="D554" s="26">
        <f>SUBTOTAL(9,D555:D566)</f>
        <v>26550</v>
      </c>
      <c r="E554" s="26">
        <f>SUBTOTAL(9,E555:E566)</f>
        <v>12250</v>
      </c>
      <c r="F554" s="26">
        <f>G554-D554</f>
        <v>-26550</v>
      </c>
      <c r="G554" s="26">
        <f>SUBTOTAL(9,G555:G566)</f>
        <v>0</v>
      </c>
      <c r="H554" s="34" t="str">
        <f>IF(C554&lt;&gt;0,E554/C554,"-")</f>
        <v>-</v>
      </c>
      <c r="I554" s="34">
        <f>IF(D554&lt;&gt;0,E554/D554,"-")</f>
        <v>0.46139359698681731</v>
      </c>
      <c r="J554" s="26">
        <f>SUBTOTAL(9,J555:J566)</f>
        <v>26550</v>
      </c>
      <c r="K554" s="55">
        <f>SUBTOTAL(9,K555:K566)</f>
        <v>26550</v>
      </c>
      <c r="L554" s="26">
        <f>SUBTOTAL(9,L555:L566)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20"/>
      <c r="K555" s="51"/>
      <c r="L555" s="20"/>
    </row>
    <row r="556" spans="1:12" ht="409.6" hidden="1" customHeight="1" x14ac:dyDescent="0.25">
      <c r="A556" s="45" t="s">
        <v>2</v>
      </c>
      <c r="B556" s="45" t="s">
        <v>150</v>
      </c>
      <c r="C556" s="27">
        <f>SUBTOTAL(9,C557:C565)</f>
        <v>0</v>
      </c>
      <c r="D556" s="27">
        <f>SUBTOTAL(9,D557:D565)</f>
        <v>26550</v>
      </c>
      <c r="E556" s="27">
        <f>SUBTOTAL(9,E557:E565)</f>
        <v>12250</v>
      </c>
      <c r="F556" s="27">
        <f>G556-D556</f>
        <v>-26550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0.46139359698681731</v>
      </c>
      <c r="J556" s="27">
        <f>SUBTOTAL(9,J557:J565)</f>
        <v>26550</v>
      </c>
      <c r="K556" s="56">
        <f>SUBTOTAL(9,K557:K565)</f>
        <v>26550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20"/>
      <c r="K557" s="51"/>
      <c r="L557" s="20"/>
    </row>
    <row r="558" spans="1:12" ht="409.6" hidden="1" customHeight="1" x14ac:dyDescent="0.25">
      <c r="A558" s="46" t="s">
        <v>2</v>
      </c>
      <c r="B558" s="46" t="s">
        <v>150</v>
      </c>
      <c r="C558" s="25">
        <f>SUBTOTAL(9,C559:C564)</f>
        <v>0</v>
      </c>
      <c r="D558" s="25">
        <f>SUBTOTAL(9,D559:D564)</f>
        <v>26550</v>
      </c>
      <c r="E558" s="25">
        <f>SUBTOTAL(9,E559:E564)</f>
        <v>12250</v>
      </c>
      <c r="F558" s="25">
        <f>G558-D558</f>
        <v>-26550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0.46139359698681731</v>
      </c>
      <c r="J558" s="25">
        <f>SUBTOTAL(9,J559:J564)</f>
        <v>26550</v>
      </c>
      <c r="K558" s="57">
        <f>SUBTOTAL(9,K559:K564)</f>
        <v>26550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14"/>
      <c r="K559" s="58"/>
      <c r="L559" s="14"/>
    </row>
    <row r="560" spans="1:12" ht="409.6" hidden="1" customHeight="1" x14ac:dyDescent="0.25">
      <c r="A560" s="47" t="s">
        <v>2</v>
      </c>
      <c r="B560" s="47" t="s">
        <v>150</v>
      </c>
      <c r="C560" s="14">
        <f>SUBTOTAL(9,C561:C563)</f>
        <v>0</v>
      </c>
      <c r="D560" s="14">
        <f>SUBTOTAL(9,D561:D563)</f>
        <v>26550</v>
      </c>
      <c r="E560" s="14">
        <f>SUBTOTAL(9,E561:E563)</f>
        <v>12250</v>
      </c>
      <c r="F560" s="14">
        <f>G560-D560</f>
        <v>-26550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0.46139359698681731</v>
      </c>
      <c r="J560" s="14">
        <f>SUBTOTAL(9,J561:J563)</f>
        <v>26550</v>
      </c>
      <c r="K560" s="58">
        <f>SUBTOTAL(9,K561:K563)</f>
        <v>26550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20"/>
      <c r="K561" s="51"/>
      <c r="L561" s="20"/>
    </row>
    <row r="562" spans="1:12" ht="15" customHeight="1" x14ac:dyDescent="0.25">
      <c r="A562" s="48" t="s">
        <v>2</v>
      </c>
      <c r="B562" s="48" t="s">
        <v>150</v>
      </c>
      <c r="C562" s="3">
        <v>0</v>
      </c>
      <c r="D562" s="3">
        <v>26550</v>
      </c>
      <c r="E562" s="3">
        <v>12250</v>
      </c>
      <c r="F562" s="3">
        <f>G562-D562</f>
        <v>-26550</v>
      </c>
      <c r="G562" s="3"/>
      <c r="H562" s="29" t="str">
        <f>IF(C562&lt;&gt;0,0/C562,"-")</f>
        <v>-</v>
      </c>
      <c r="I562" s="29">
        <f>IF(D562&lt;&gt;0,E562/D562,"-")</f>
        <v>0.46139359698681731</v>
      </c>
      <c r="J562" s="3">
        <v>26550</v>
      </c>
      <c r="K562" s="59">
        <v>26550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3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20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20"/>
      <c r="K565" s="51"/>
      <c r="L565" s="20"/>
    </row>
    <row r="566" spans="1:12" ht="20.100000000000001" hidden="1" customHeight="1" x14ac:dyDescent="0.25">
      <c r="A566" s="1"/>
      <c r="B566" s="1"/>
      <c r="C566" s="6"/>
      <c r="D566" s="6"/>
      <c r="E566" s="6"/>
      <c r="F566" s="6"/>
      <c r="G566" s="20"/>
      <c r="H566" s="31"/>
      <c r="I566" s="31"/>
      <c r="J566" s="20"/>
      <c r="K566" s="51"/>
      <c r="L566" s="20"/>
    </row>
    <row r="567" spans="1:12" ht="20.100000000000001" hidden="1" customHeight="1" x14ac:dyDescent="0.25">
      <c r="A567" s="1"/>
      <c r="B567" s="1"/>
      <c r="C567" s="6"/>
      <c r="D567" s="6"/>
      <c r="E567" s="6"/>
      <c r="F567" s="6"/>
      <c r="G567" s="20"/>
      <c r="H567" s="31"/>
      <c r="I567" s="31"/>
      <c r="J567" s="20"/>
      <c r="K567" s="51"/>
      <c r="L567" s="20"/>
    </row>
    <row r="568" spans="1:12" ht="20.100000000000001" hidden="1" customHeight="1" x14ac:dyDescent="0.25">
      <c r="A568" s="1"/>
      <c r="B568" s="1"/>
      <c r="C568" s="6"/>
      <c r="D568" s="6"/>
      <c r="E568" s="6"/>
      <c r="F568" s="6"/>
      <c r="G568" s="20"/>
      <c r="H568" s="31"/>
      <c r="I568" s="31"/>
      <c r="J568" s="20"/>
      <c r="K568" s="51"/>
      <c r="L568" s="20"/>
    </row>
    <row r="569" spans="1:12" s="16" customFormat="1" ht="409.6" hidden="1" customHeight="1" x14ac:dyDescent="0.25">
      <c r="A569" s="42" t="s">
        <v>12</v>
      </c>
      <c r="B569" s="42" t="s">
        <v>187</v>
      </c>
      <c r="C569" s="23">
        <f>SUBTOTAL(9,C570:C587)</f>
        <v>0</v>
      </c>
      <c r="D569" s="23">
        <f>SUBTOTAL(9,D570:D587)</f>
        <v>26280</v>
      </c>
      <c r="E569" s="23">
        <f>SUBTOTAL(9,E570:E587)</f>
        <v>52500</v>
      </c>
      <c r="F569" s="23">
        <f>G569-D569</f>
        <v>-26280</v>
      </c>
      <c r="G569" s="23">
        <f>SUBTOTAL(9,G570:G587)</f>
        <v>0</v>
      </c>
      <c r="H569" s="32" t="str">
        <f>IF(C569&lt;&gt;0,E569/C569,"-")</f>
        <v>-</v>
      </c>
      <c r="I569" s="32">
        <f>IF(D569&lt;&gt;0,E569/D569,"-")</f>
        <v>1.9977168949771689</v>
      </c>
      <c r="J569" s="23">
        <f>SUBTOTAL(9,J570:J587)</f>
        <v>0</v>
      </c>
      <c r="K569" s="53">
        <f>SUBTOTAL(9,K570:K587)</f>
        <v>0</v>
      </c>
      <c r="L569" s="23">
        <f>SUBTOTAL(9,L570:L587)</f>
        <v>0</v>
      </c>
    </row>
    <row r="570" spans="1:12" ht="30" hidden="1" customHeight="1" x14ac:dyDescent="0.25">
      <c r="A570" s="1"/>
      <c r="B570" s="1"/>
      <c r="C570" s="6"/>
      <c r="D570" s="11"/>
      <c r="E570" s="11"/>
      <c r="F570" s="11"/>
      <c r="G570" s="20"/>
      <c r="H570" s="31"/>
      <c r="I570" s="31"/>
      <c r="J570" s="20"/>
      <c r="K570" s="51"/>
      <c r="L570" s="20"/>
    </row>
    <row r="571" spans="1:12" ht="409.6" hidden="1" customHeight="1" x14ac:dyDescent="0.25">
      <c r="A571" s="43" t="s">
        <v>12</v>
      </c>
      <c r="B571" s="43" t="s">
        <v>187</v>
      </c>
      <c r="C571" s="24">
        <f>SUBTOTAL(9,C572:C586)</f>
        <v>0</v>
      </c>
      <c r="D571" s="24">
        <f>SUBTOTAL(9,D572:D586)</f>
        <v>26280</v>
      </c>
      <c r="E571" s="24">
        <f>SUBTOTAL(9,E572:E586)</f>
        <v>52500</v>
      </c>
      <c r="F571" s="24">
        <f>G571-D571</f>
        <v>-26280</v>
      </c>
      <c r="G571" s="24">
        <f>SUBTOTAL(9,G572:G586)</f>
        <v>0</v>
      </c>
      <c r="H571" s="33" t="str">
        <f>IF(C571&lt;&gt;0,E571/C571,"-")</f>
        <v>-</v>
      </c>
      <c r="I571" s="33">
        <f>IF(D571&lt;&gt;0,E571/D571,"-")</f>
        <v>1.9977168949771689</v>
      </c>
      <c r="J571" s="24">
        <f>SUBTOTAL(9,J572:J586)</f>
        <v>0</v>
      </c>
      <c r="K571" s="54">
        <f>SUBTOTAL(9,K572:K586)</f>
        <v>0</v>
      </c>
      <c r="L571" s="24">
        <f>SUBTOTAL(9,L572:L586)</f>
        <v>0</v>
      </c>
    </row>
    <row r="572" spans="1:12" ht="30" hidden="1" customHeight="1" x14ac:dyDescent="0.25">
      <c r="A572" s="1"/>
      <c r="B572" s="1"/>
      <c r="C572" s="6"/>
      <c r="D572" s="12"/>
      <c r="E572" s="12"/>
      <c r="F572" s="12"/>
      <c r="G572" s="20"/>
      <c r="H572" s="31"/>
      <c r="I572" s="31"/>
      <c r="J572" s="20"/>
      <c r="K572" s="51"/>
      <c r="L572" s="20"/>
    </row>
    <row r="573" spans="1:12" ht="409.6" hidden="1" customHeight="1" x14ac:dyDescent="0.25">
      <c r="A573" s="44" t="s">
        <v>12</v>
      </c>
      <c r="B573" s="44" t="s">
        <v>187</v>
      </c>
      <c r="C573" s="26">
        <f>SUBTOTAL(9,C574:C585)</f>
        <v>0</v>
      </c>
      <c r="D573" s="26">
        <f>SUBTOTAL(9,D574:D585)</f>
        <v>26280</v>
      </c>
      <c r="E573" s="26">
        <f>SUBTOTAL(9,E574:E585)</f>
        <v>52500</v>
      </c>
      <c r="F573" s="26">
        <f>G573-D573</f>
        <v>-26280</v>
      </c>
      <c r="G573" s="26">
        <f>SUBTOTAL(9,G574:G585)</f>
        <v>0</v>
      </c>
      <c r="H573" s="34" t="str">
        <f>IF(C573&lt;&gt;0,E573/C573,"-")</f>
        <v>-</v>
      </c>
      <c r="I573" s="34">
        <f>IF(D573&lt;&gt;0,E573/D573,"-")</f>
        <v>1.9977168949771689</v>
      </c>
      <c r="J573" s="26">
        <f>SUBTOTAL(9,J574:J585)</f>
        <v>0</v>
      </c>
      <c r="K573" s="55">
        <f>SUBTOTAL(9,K574:K585)</f>
        <v>0</v>
      </c>
      <c r="L573" s="26">
        <f>SUBTOTAL(9,L574:L585)</f>
        <v>0</v>
      </c>
    </row>
    <row r="574" spans="1:12" ht="30" hidden="1" customHeight="1" x14ac:dyDescent="0.25">
      <c r="A574" s="1"/>
      <c r="B574" s="1"/>
      <c r="C574" s="6"/>
      <c r="D574" s="13"/>
      <c r="E574" s="13"/>
      <c r="F574" s="13"/>
      <c r="G574" s="20"/>
      <c r="H574" s="31"/>
      <c r="I574" s="31"/>
      <c r="J574" s="20"/>
      <c r="K574" s="51"/>
      <c r="L574" s="20"/>
    </row>
    <row r="575" spans="1:12" ht="409.6" hidden="1" customHeight="1" x14ac:dyDescent="0.25">
      <c r="A575" s="45" t="s">
        <v>12</v>
      </c>
      <c r="B575" s="45" t="s">
        <v>187</v>
      </c>
      <c r="C575" s="27">
        <f>SUBTOTAL(9,C576:C584)</f>
        <v>0</v>
      </c>
      <c r="D575" s="27">
        <f>SUBTOTAL(9,D576:D584)</f>
        <v>26280</v>
      </c>
      <c r="E575" s="27">
        <f>SUBTOTAL(9,E576:E584)</f>
        <v>52500</v>
      </c>
      <c r="F575" s="27">
        <f>G575-D575</f>
        <v>-26280</v>
      </c>
      <c r="G575" s="27">
        <f>SUBTOTAL(9,G576:G584)</f>
        <v>0</v>
      </c>
      <c r="H575" s="35" t="str">
        <f>IF(C575&lt;&gt;0,E575/C575,"-")</f>
        <v>-</v>
      </c>
      <c r="I575" s="35">
        <f>IF(D575&lt;&gt;0,E575/D575,"-")</f>
        <v>1.9977168949771689</v>
      </c>
      <c r="J575" s="27">
        <f>SUBTOTAL(9,J576:J584)</f>
        <v>0</v>
      </c>
      <c r="K575" s="56">
        <f>SUBTOTAL(9,K576:K584)</f>
        <v>0</v>
      </c>
      <c r="L575" s="27">
        <f>SUBTOTAL(9,L576:L584)</f>
        <v>0</v>
      </c>
    </row>
    <row r="576" spans="1:12" ht="30" hidden="1" customHeight="1" x14ac:dyDescent="0.25">
      <c r="A576" s="1"/>
      <c r="B576" s="1"/>
      <c r="C576" s="6"/>
      <c r="D576" s="14"/>
      <c r="E576" s="14"/>
      <c r="F576" s="14"/>
      <c r="G576" s="20"/>
      <c r="H576" s="31"/>
      <c r="I576" s="31"/>
      <c r="J576" s="20"/>
      <c r="K576" s="51"/>
      <c r="L576" s="20"/>
    </row>
    <row r="577" spans="1:12" ht="409.6" hidden="1" customHeight="1" x14ac:dyDescent="0.25">
      <c r="A577" s="46" t="s">
        <v>12</v>
      </c>
      <c r="B577" s="46" t="s">
        <v>187</v>
      </c>
      <c r="C577" s="25">
        <f>SUBTOTAL(9,C578:C583)</f>
        <v>0</v>
      </c>
      <c r="D577" s="25">
        <f>SUBTOTAL(9,D578:D583)</f>
        <v>26280</v>
      </c>
      <c r="E577" s="25">
        <f>SUBTOTAL(9,E578:E583)</f>
        <v>52500</v>
      </c>
      <c r="F577" s="25">
        <f>G577-D577</f>
        <v>-26280</v>
      </c>
      <c r="G577" s="25">
        <f>SUBTOTAL(9,G578:G583)</f>
        <v>0</v>
      </c>
      <c r="H577" s="36" t="str">
        <f>IF(C577&lt;&gt;0,E577/C577,"-")</f>
        <v>-</v>
      </c>
      <c r="I577" s="36">
        <f>IF(D577&lt;&gt;0,E577/D577,"-")</f>
        <v>1.9977168949771689</v>
      </c>
      <c r="J577" s="25">
        <f>SUBTOTAL(9,J578:J583)</f>
        <v>0</v>
      </c>
      <c r="K577" s="57">
        <f>SUBTOTAL(9,K578:K583)</f>
        <v>0</v>
      </c>
      <c r="L577" s="25">
        <f>SUBTOTAL(9,L578:L583)</f>
        <v>0</v>
      </c>
    </row>
    <row r="578" spans="1:12" ht="22.5" hidden="1" customHeight="1" x14ac:dyDescent="0.25">
      <c r="A578" s="1"/>
      <c r="B578" s="1"/>
      <c r="C578" s="6"/>
      <c r="D578" s="14"/>
      <c r="E578" s="14"/>
      <c r="F578" s="14"/>
      <c r="G578" s="14"/>
      <c r="H578" s="37"/>
      <c r="I578" s="37"/>
      <c r="J578" s="14"/>
      <c r="K578" s="58"/>
      <c r="L578" s="14"/>
    </row>
    <row r="579" spans="1:12" ht="409.6" hidden="1" customHeight="1" x14ac:dyDescent="0.25">
      <c r="A579" s="47" t="s">
        <v>12</v>
      </c>
      <c r="B579" s="47" t="s">
        <v>187</v>
      </c>
      <c r="C579" s="14">
        <f>SUBTOTAL(9,C580:C582)</f>
        <v>0</v>
      </c>
      <c r="D579" s="14">
        <f>SUBTOTAL(9,D580:D582)</f>
        <v>26280</v>
      </c>
      <c r="E579" s="14">
        <f>SUBTOTAL(9,E580:E582)</f>
        <v>52500</v>
      </c>
      <c r="F579" s="14">
        <f>G579-D579</f>
        <v>-26280</v>
      </c>
      <c r="G579" s="14">
        <f>SUBTOTAL(9,G580:G582)</f>
        <v>0</v>
      </c>
      <c r="H579" s="37" t="str">
        <f>IF(C579&lt;&gt;0,E579/C579,"-")</f>
        <v>-</v>
      </c>
      <c r="I579" s="37">
        <f>IF(D579&lt;&gt;0,E579/D579,"-")</f>
        <v>1.9977168949771689</v>
      </c>
      <c r="J579" s="14">
        <f>SUBTOTAL(9,J580:J582)</f>
        <v>0</v>
      </c>
      <c r="K579" s="58">
        <f>SUBTOTAL(9,K580:K582)</f>
        <v>0</v>
      </c>
      <c r="L579" s="14">
        <f>SUBTOTAL(9,L580:L582)</f>
        <v>0</v>
      </c>
    </row>
    <row r="580" spans="1:12" ht="30" hidden="1" customHeight="1" x14ac:dyDescent="0.25">
      <c r="A580" s="1"/>
      <c r="B580" s="1"/>
      <c r="C580" s="6"/>
      <c r="D580" s="21"/>
      <c r="E580" s="21"/>
      <c r="F580" s="21"/>
      <c r="G580" s="20"/>
      <c r="H580" s="31"/>
      <c r="I580" s="31"/>
      <c r="J580" s="20"/>
      <c r="K580" s="51"/>
      <c r="L580" s="20"/>
    </row>
    <row r="581" spans="1:12" ht="15" customHeight="1" x14ac:dyDescent="0.25">
      <c r="A581" s="48" t="s">
        <v>12</v>
      </c>
      <c r="B581" s="48" t="s">
        <v>187</v>
      </c>
      <c r="C581" s="3">
        <v>0</v>
      </c>
      <c r="D581" s="3">
        <v>26280</v>
      </c>
      <c r="E581" s="3">
        <v>52500</v>
      </c>
      <c r="F581" s="3">
        <f>G581-D581</f>
        <v>-26280</v>
      </c>
      <c r="G581" s="3"/>
      <c r="H581" s="29" t="str">
        <f>IF(C581&lt;&gt;0,0/C581,"-")</f>
        <v>-</v>
      </c>
      <c r="I581" s="29">
        <f>IF(D581&lt;&gt;0,E581/D581,"-")</f>
        <v>1.9977168949771689</v>
      </c>
      <c r="J581" s="3">
        <v>0</v>
      </c>
      <c r="K581" s="59">
        <v>0</v>
      </c>
      <c r="L581" s="49">
        <v>0</v>
      </c>
    </row>
    <row r="582" spans="1:12" hidden="1" x14ac:dyDescent="0.25">
      <c r="A582" s="1"/>
      <c r="B582" s="1"/>
      <c r="C582" s="6"/>
      <c r="D582" s="3"/>
      <c r="E582" s="3"/>
      <c r="F582" s="3"/>
      <c r="G582" s="3"/>
      <c r="H582" s="29"/>
      <c r="I582" s="29"/>
      <c r="J582" s="3"/>
      <c r="K582" s="59"/>
      <c r="L582" s="3"/>
    </row>
    <row r="583" spans="1:12" hidden="1" x14ac:dyDescent="0.25">
      <c r="A583" s="1"/>
      <c r="B583" s="1"/>
      <c r="C583" s="6"/>
      <c r="D583" s="6"/>
      <c r="E583" s="6"/>
      <c r="F583" s="6"/>
      <c r="G583" s="20"/>
      <c r="H583" s="31"/>
      <c r="I583" s="31"/>
      <c r="J583" s="20"/>
      <c r="K583" s="51"/>
      <c r="L583" s="20"/>
    </row>
    <row r="584" spans="1:12" ht="20.100000000000001" hidden="1" customHeight="1" x14ac:dyDescent="0.25">
      <c r="A584" s="1"/>
      <c r="B584" s="1"/>
      <c r="C584" s="6"/>
      <c r="D584" s="6"/>
      <c r="E584" s="6"/>
      <c r="F584" s="6"/>
      <c r="G584" s="20"/>
      <c r="H584" s="31"/>
      <c r="I584" s="31"/>
      <c r="J584" s="20"/>
      <c r="K584" s="51"/>
      <c r="L584" s="20"/>
    </row>
    <row r="585" spans="1:12" ht="20.100000000000001" hidden="1" customHeight="1" x14ac:dyDescent="0.25">
      <c r="A585" s="1"/>
      <c r="B585" s="1"/>
      <c r="C585" s="6"/>
      <c r="D585" s="6"/>
      <c r="E585" s="6"/>
      <c r="F585" s="6"/>
      <c r="G585" s="20"/>
      <c r="H585" s="31"/>
      <c r="I585" s="31"/>
      <c r="J585" s="20"/>
      <c r="K585" s="51"/>
      <c r="L585" s="20"/>
    </row>
    <row r="586" spans="1:12" ht="20.100000000000001" hidden="1" customHeight="1" x14ac:dyDescent="0.25">
      <c r="A586" s="1"/>
      <c r="B586" s="1"/>
      <c r="C586" s="6"/>
      <c r="D586" s="6"/>
      <c r="E586" s="6"/>
      <c r="F586" s="6"/>
      <c r="G586" s="20"/>
      <c r="H586" s="31"/>
      <c r="I586" s="31"/>
      <c r="J586" s="20"/>
      <c r="K586" s="51"/>
      <c r="L586" s="20"/>
    </row>
    <row r="587" spans="1:12" ht="20.100000000000001" hidden="1" customHeight="1" x14ac:dyDescent="0.25">
      <c r="A587" s="1"/>
      <c r="B587" s="1"/>
      <c r="C587" s="6"/>
      <c r="D587" s="6"/>
      <c r="E587" s="6"/>
      <c r="F587" s="6"/>
      <c r="G587" s="20"/>
      <c r="H587" s="31"/>
      <c r="I587" s="31"/>
      <c r="J587" s="20"/>
      <c r="K587" s="51"/>
      <c r="L587" s="20"/>
    </row>
    <row r="588" spans="1:12" s="16" customFormat="1" ht="409.6" hidden="1" customHeight="1" x14ac:dyDescent="0.25">
      <c r="A588" s="42" t="s">
        <v>13</v>
      </c>
      <c r="B588" s="42" t="s">
        <v>211</v>
      </c>
      <c r="C588" s="23">
        <f>SUBTOTAL(9,C589:C606)</f>
        <v>0</v>
      </c>
      <c r="D588" s="23">
        <f>SUBTOTAL(9,D589:D606)</f>
        <v>148915</v>
      </c>
      <c r="E588" s="23">
        <f>SUBTOTAL(9,E589:E606)</f>
        <v>297500</v>
      </c>
      <c r="F588" s="23">
        <f>G588-D588</f>
        <v>-148915</v>
      </c>
      <c r="G588" s="23">
        <f>SUBTOTAL(9,G589:G606)</f>
        <v>0</v>
      </c>
      <c r="H588" s="32" t="str">
        <f>IF(C588&lt;&gt;0,E588/C588,"-")</f>
        <v>-</v>
      </c>
      <c r="I588" s="32">
        <f>IF(D588&lt;&gt;0,E588/D588,"-")</f>
        <v>1.9977839707215526</v>
      </c>
      <c r="J588" s="23">
        <f>SUBTOTAL(9,J589:J606)</f>
        <v>0</v>
      </c>
      <c r="K588" s="53">
        <f>SUBTOTAL(9,K589:K606)</f>
        <v>0</v>
      </c>
      <c r="L588" s="23">
        <f>SUBTOTAL(9,L589:L606)</f>
        <v>0</v>
      </c>
    </row>
    <row r="589" spans="1:12" ht="30" hidden="1" customHeight="1" x14ac:dyDescent="0.25">
      <c r="A589" s="1"/>
      <c r="B589" s="1"/>
      <c r="C589" s="6"/>
      <c r="D589" s="11"/>
      <c r="E589" s="11"/>
      <c r="F589" s="11"/>
      <c r="G589" s="20"/>
      <c r="H589" s="31"/>
      <c r="I589" s="31"/>
      <c r="J589" s="20"/>
      <c r="K589" s="51"/>
      <c r="L589" s="20"/>
    </row>
    <row r="590" spans="1:12" ht="409.6" hidden="1" customHeight="1" x14ac:dyDescent="0.25">
      <c r="A590" s="43" t="s">
        <v>13</v>
      </c>
      <c r="B590" s="43" t="s">
        <v>211</v>
      </c>
      <c r="C590" s="24">
        <f>SUBTOTAL(9,C591:C605)</f>
        <v>0</v>
      </c>
      <c r="D590" s="24">
        <f>SUBTOTAL(9,D591:D605)</f>
        <v>148915</v>
      </c>
      <c r="E590" s="24">
        <f>SUBTOTAL(9,E591:E605)</f>
        <v>297500</v>
      </c>
      <c r="F590" s="24">
        <f>G590-D590</f>
        <v>-148915</v>
      </c>
      <c r="G590" s="24">
        <f>SUBTOTAL(9,G591:G605)</f>
        <v>0</v>
      </c>
      <c r="H590" s="33" t="str">
        <f>IF(C590&lt;&gt;0,E590/C590,"-")</f>
        <v>-</v>
      </c>
      <c r="I590" s="33">
        <f>IF(D590&lt;&gt;0,E590/D590,"-")</f>
        <v>1.9977839707215526</v>
      </c>
      <c r="J590" s="24">
        <f>SUBTOTAL(9,J591:J605)</f>
        <v>0</v>
      </c>
      <c r="K590" s="54">
        <f>SUBTOTAL(9,K591:K605)</f>
        <v>0</v>
      </c>
      <c r="L590" s="24">
        <f>SUBTOTAL(9,L591:L605)</f>
        <v>0</v>
      </c>
    </row>
    <row r="591" spans="1:12" ht="30" hidden="1" customHeight="1" x14ac:dyDescent="0.25">
      <c r="A591" s="1"/>
      <c r="B591" s="1"/>
      <c r="C591" s="6"/>
      <c r="D591" s="12"/>
      <c r="E591" s="12"/>
      <c r="F591" s="12"/>
      <c r="G591" s="20"/>
      <c r="H591" s="31"/>
      <c r="I591" s="31"/>
      <c r="J591" s="20"/>
      <c r="K591" s="51"/>
      <c r="L591" s="20"/>
    </row>
    <row r="592" spans="1:12" ht="409.6" hidden="1" customHeight="1" x14ac:dyDescent="0.25">
      <c r="A592" s="44" t="s">
        <v>13</v>
      </c>
      <c r="B592" s="44" t="s">
        <v>211</v>
      </c>
      <c r="C592" s="26">
        <f>SUBTOTAL(9,C593:C604)</f>
        <v>0</v>
      </c>
      <c r="D592" s="26">
        <f>SUBTOTAL(9,D593:D604)</f>
        <v>148915</v>
      </c>
      <c r="E592" s="26">
        <f>SUBTOTAL(9,E593:E604)</f>
        <v>297500</v>
      </c>
      <c r="F592" s="26">
        <f>G592-D592</f>
        <v>-148915</v>
      </c>
      <c r="G592" s="26">
        <f>SUBTOTAL(9,G593:G604)</f>
        <v>0</v>
      </c>
      <c r="H592" s="34" t="str">
        <f>IF(C592&lt;&gt;0,E592/C592,"-")</f>
        <v>-</v>
      </c>
      <c r="I592" s="34">
        <f>IF(D592&lt;&gt;0,E592/D592,"-")</f>
        <v>1.9977839707215526</v>
      </c>
      <c r="J592" s="26">
        <f>SUBTOTAL(9,J593:J604)</f>
        <v>0</v>
      </c>
      <c r="K592" s="55">
        <f>SUBTOTAL(9,K593:K604)</f>
        <v>0</v>
      </c>
      <c r="L592" s="26">
        <f>SUBTOTAL(9,L593:L604)</f>
        <v>0</v>
      </c>
    </row>
    <row r="593" spans="1:12" ht="30" hidden="1" customHeight="1" x14ac:dyDescent="0.25">
      <c r="A593" s="1"/>
      <c r="B593" s="1"/>
      <c r="C593" s="6"/>
      <c r="D593" s="13"/>
      <c r="E593" s="13"/>
      <c r="F593" s="13"/>
      <c r="G593" s="20"/>
      <c r="H593" s="31"/>
      <c r="I593" s="31"/>
      <c r="J593" s="20"/>
      <c r="K593" s="51"/>
      <c r="L593" s="20"/>
    </row>
    <row r="594" spans="1:12" ht="409.6" hidden="1" customHeight="1" x14ac:dyDescent="0.25">
      <c r="A594" s="45" t="s">
        <v>13</v>
      </c>
      <c r="B594" s="45" t="s">
        <v>211</v>
      </c>
      <c r="C594" s="27">
        <f>SUBTOTAL(9,C595:C603)</f>
        <v>0</v>
      </c>
      <c r="D594" s="27">
        <f>SUBTOTAL(9,D595:D603)</f>
        <v>148915</v>
      </c>
      <c r="E594" s="27">
        <f>SUBTOTAL(9,E595:E603)</f>
        <v>297500</v>
      </c>
      <c r="F594" s="27">
        <f>G594-D594</f>
        <v>-148915</v>
      </c>
      <c r="G594" s="27">
        <f>SUBTOTAL(9,G595:G603)</f>
        <v>0</v>
      </c>
      <c r="H594" s="35" t="str">
        <f>IF(C594&lt;&gt;0,E594/C594,"-")</f>
        <v>-</v>
      </c>
      <c r="I594" s="35">
        <f>IF(D594&lt;&gt;0,E594/D594,"-")</f>
        <v>1.9977839707215526</v>
      </c>
      <c r="J594" s="27">
        <f>SUBTOTAL(9,J595:J603)</f>
        <v>0</v>
      </c>
      <c r="K594" s="56">
        <f>SUBTOTAL(9,K595:K603)</f>
        <v>0</v>
      </c>
      <c r="L594" s="27">
        <f>SUBTOTAL(9,L595:L603)</f>
        <v>0</v>
      </c>
    </row>
    <row r="595" spans="1:12" ht="30" hidden="1" customHeight="1" x14ac:dyDescent="0.25">
      <c r="A595" s="1"/>
      <c r="B595" s="1"/>
      <c r="C595" s="6"/>
      <c r="D595" s="14"/>
      <c r="E595" s="14"/>
      <c r="F595" s="14"/>
      <c r="G595" s="20"/>
      <c r="H595" s="31"/>
      <c r="I595" s="31"/>
      <c r="J595" s="20"/>
      <c r="K595" s="51"/>
      <c r="L595" s="20"/>
    </row>
    <row r="596" spans="1:12" ht="409.6" hidden="1" customHeight="1" x14ac:dyDescent="0.25">
      <c r="A596" s="46" t="s">
        <v>13</v>
      </c>
      <c r="B596" s="46" t="s">
        <v>211</v>
      </c>
      <c r="C596" s="25">
        <f>SUBTOTAL(9,C597:C602)</f>
        <v>0</v>
      </c>
      <c r="D596" s="25">
        <f>SUBTOTAL(9,D597:D602)</f>
        <v>148915</v>
      </c>
      <c r="E596" s="25">
        <f>SUBTOTAL(9,E597:E602)</f>
        <v>297500</v>
      </c>
      <c r="F596" s="25">
        <f>G596-D596</f>
        <v>-148915</v>
      </c>
      <c r="G596" s="25">
        <f>SUBTOTAL(9,G597:G602)</f>
        <v>0</v>
      </c>
      <c r="H596" s="36" t="str">
        <f>IF(C596&lt;&gt;0,E596/C596,"-")</f>
        <v>-</v>
      </c>
      <c r="I596" s="36">
        <f>IF(D596&lt;&gt;0,E596/D596,"-")</f>
        <v>1.9977839707215526</v>
      </c>
      <c r="J596" s="25">
        <f>SUBTOTAL(9,J597:J602)</f>
        <v>0</v>
      </c>
      <c r="K596" s="57">
        <f>SUBTOTAL(9,K597:K602)</f>
        <v>0</v>
      </c>
      <c r="L596" s="25">
        <f>SUBTOTAL(9,L597:L602)</f>
        <v>0</v>
      </c>
    </row>
    <row r="597" spans="1:12" ht="22.5" hidden="1" customHeight="1" x14ac:dyDescent="0.25">
      <c r="A597" s="1"/>
      <c r="B597" s="1"/>
      <c r="C597" s="6"/>
      <c r="D597" s="14"/>
      <c r="E597" s="14"/>
      <c r="F597" s="14"/>
      <c r="G597" s="14"/>
      <c r="H597" s="37"/>
      <c r="I597" s="37"/>
      <c r="J597" s="14"/>
      <c r="K597" s="58"/>
      <c r="L597" s="14"/>
    </row>
    <row r="598" spans="1:12" ht="409.6" hidden="1" customHeight="1" x14ac:dyDescent="0.25">
      <c r="A598" s="47" t="s">
        <v>13</v>
      </c>
      <c r="B598" s="47" t="s">
        <v>211</v>
      </c>
      <c r="C598" s="14">
        <f>SUBTOTAL(9,C599:C601)</f>
        <v>0</v>
      </c>
      <c r="D598" s="14">
        <f>SUBTOTAL(9,D599:D601)</f>
        <v>148915</v>
      </c>
      <c r="E598" s="14">
        <f>SUBTOTAL(9,E599:E601)</f>
        <v>297500</v>
      </c>
      <c r="F598" s="14">
        <f>G598-D598</f>
        <v>-148915</v>
      </c>
      <c r="G598" s="14">
        <f>SUBTOTAL(9,G599:G601)</f>
        <v>0</v>
      </c>
      <c r="H598" s="37" t="str">
        <f>IF(C598&lt;&gt;0,E598/C598,"-")</f>
        <v>-</v>
      </c>
      <c r="I598" s="37">
        <f>IF(D598&lt;&gt;0,E598/D598,"-")</f>
        <v>1.9977839707215526</v>
      </c>
      <c r="J598" s="14">
        <f>SUBTOTAL(9,J599:J601)</f>
        <v>0</v>
      </c>
      <c r="K598" s="58">
        <f>SUBTOTAL(9,K599:K601)</f>
        <v>0</v>
      </c>
      <c r="L598" s="14">
        <f>SUBTOTAL(9,L599:L601)</f>
        <v>0</v>
      </c>
    </row>
    <row r="599" spans="1:12" ht="30" hidden="1" customHeight="1" x14ac:dyDescent="0.25">
      <c r="A599" s="1"/>
      <c r="B599" s="1"/>
      <c r="C599" s="6"/>
      <c r="D599" s="21"/>
      <c r="E599" s="21"/>
      <c r="F599" s="21"/>
      <c r="G599" s="20"/>
      <c r="H599" s="31"/>
      <c r="I599" s="31"/>
      <c r="J599" s="20"/>
      <c r="K599" s="51"/>
      <c r="L599" s="20"/>
    </row>
    <row r="600" spans="1:12" ht="15" customHeight="1" x14ac:dyDescent="0.25">
      <c r="A600" s="48" t="s">
        <v>13</v>
      </c>
      <c r="B600" s="48" t="s">
        <v>211</v>
      </c>
      <c r="C600" s="3">
        <v>0</v>
      </c>
      <c r="D600" s="3">
        <v>148915</v>
      </c>
      <c r="E600" s="3">
        <v>297500</v>
      </c>
      <c r="F600" s="3">
        <f>G600-D600</f>
        <v>-148915</v>
      </c>
      <c r="G600" s="3"/>
      <c r="H600" s="29" t="str">
        <f>IF(C600&lt;&gt;0,0/C600,"-")</f>
        <v>-</v>
      </c>
      <c r="I600" s="29">
        <f>IF(D600&lt;&gt;0,E600/D600,"-")</f>
        <v>1.9977839707215526</v>
      </c>
      <c r="J600" s="3">
        <v>0</v>
      </c>
      <c r="K600" s="59">
        <v>0</v>
      </c>
      <c r="L600" s="49">
        <v>0</v>
      </c>
    </row>
    <row r="601" spans="1:12" hidden="1" x14ac:dyDescent="0.25">
      <c r="A601" s="1"/>
      <c r="B601" s="1"/>
      <c r="C601" s="6"/>
      <c r="D601" s="3"/>
      <c r="E601" s="3"/>
      <c r="F601" s="3"/>
      <c r="G601" s="3"/>
      <c r="H601" s="29"/>
      <c r="I601" s="29"/>
      <c r="J601" s="3"/>
      <c r="K601" s="59"/>
      <c r="L601" s="3"/>
    </row>
    <row r="602" spans="1:12" hidden="1" x14ac:dyDescent="0.25">
      <c r="A602" s="1"/>
      <c r="B602" s="1"/>
      <c r="C602" s="6"/>
      <c r="D602" s="6"/>
      <c r="E602" s="6"/>
      <c r="F602" s="6"/>
      <c r="G602" s="20"/>
      <c r="H602" s="31"/>
      <c r="I602" s="31"/>
      <c r="J602" s="20"/>
      <c r="K602" s="51"/>
      <c r="L602" s="20"/>
    </row>
    <row r="603" spans="1:12" ht="20.100000000000001" hidden="1" customHeight="1" x14ac:dyDescent="0.25">
      <c r="A603" s="1"/>
      <c r="B603" s="1"/>
      <c r="C603" s="6"/>
      <c r="D603" s="6"/>
      <c r="E603" s="6"/>
      <c r="F603" s="6"/>
      <c r="G603" s="20"/>
      <c r="H603" s="31"/>
      <c r="I603" s="31"/>
      <c r="J603" s="20"/>
      <c r="K603" s="51"/>
      <c r="L603" s="20"/>
    </row>
    <row r="604" spans="1:12" ht="20.100000000000001" hidden="1" customHeight="1" x14ac:dyDescent="0.25">
      <c r="A604" s="1"/>
      <c r="B604" s="1"/>
      <c r="C604" s="6"/>
      <c r="D604" s="6"/>
      <c r="E604" s="6"/>
      <c r="F604" s="6"/>
      <c r="G604" s="20"/>
      <c r="H604" s="31"/>
      <c r="I604" s="31"/>
      <c r="J604" s="20"/>
      <c r="K604" s="51"/>
      <c r="L604" s="20"/>
    </row>
    <row r="605" spans="1:12" ht="20.100000000000001" hidden="1" customHeight="1" x14ac:dyDescent="0.25">
      <c r="A605" s="1"/>
      <c r="B605" s="1"/>
      <c r="C605" s="6"/>
      <c r="D605" s="6"/>
      <c r="E605" s="6"/>
      <c r="F605" s="6"/>
      <c r="G605" s="20"/>
      <c r="H605" s="31"/>
      <c r="I605" s="31"/>
      <c r="J605" s="20"/>
      <c r="K605" s="51"/>
      <c r="L605" s="20"/>
    </row>
    <row r="606" spans="1:12" ht="20.100000000000001" hidden="1" customHeight="1" x14ac:dyDescent="0.25">
      <c r="A606" s="1"/>
      <c r="B606" s="1"/>
      <c r="C606" s="6"/>
      <c r="D606" s="6"/>
      <c r="E606" s="6"/>
      <c r="F606" s="6"/>
      <c r="G606" s="20"/>
      <c r="H606" s="31"/>
      <c r="I606" s="31"/>
      <c r="J606" s="20"/>
      <c r="K606" s="51"/>
      <c r="L606" s="20"/>
    </row>
    <row r="607" spans="1:12" ht="20.100000000000001" hidden="1" customHeight="1" x14ac:dyDescent="0.25">
      <c r="A607" s="1"/>
      <c r="B607" s="1"/>
      <c r="C607" s="6"/>
      <c r="D607" s="6"/>
      <c r="E607" s="6"/>
      <c r="F607" s="6"/>
      <c r="G607" s="20"/>
      <c r="H607" s="31"/>
      <c r="I607" s="31"/>
      <c r="J607" s="20"/>
      <c r="K607" s="51"/>
      <c r="L607" s="20"/>
    </row>
    <row r="608" spans="1:12" s="16" customFormat="1" ht="18" customHeight="1" x14ac:dyDescent="0.25">
      <c r="A608" s="41" t="s">
        <v>7</v>
      </c>
      <c r="B608" s="41" t="s">
        <v>219</v>
      </c>
      <c r="C608" s="18">
        <f>SUBTOTAL(9,C609:C629)</f>
        <v>0</v>
      </c>
      <c r="D608" s="18">
        <f>SUBTOTAL(9,D609:D629)</f>
        <v>66360</v>
      </c>
      <c r="E608" s="18">
        <f>SUBTOTAL(9,E609:E629)</f>
        <v>261700</v>
      </c>
      <c r="F608" s="18">
        <f>G608-D608</f>
        <v>-66360</v>
      </c>
      <c r="G608" s="18">
        <f>SUBTOTAL(9,G609:G629)</f>
        <v>0</v>
      </c>
      <c r="H608" s="28" t="str">
        <f>IF(C608&lt;&gt;0,E608/C608,"-")</f>
        <v>-</v>
      </c>
      <c r="I608" s="28">
        <f>IF(D608&lt;&gt;0,E608/D608,"-")</f>
        <v>3.9436407474382156</v>
      </c>
      <c r="J608" s="18">
        <f>SUBTOTAL(9,J609:J629)</f>
        <v>66360</v>
      </c>
      <c r="K608" s="52">
        <f>SUBTOTAL(9,K609:K629)</f>
        <v>66360</v>
      </c>
      <c r="L608" s="18">
        <f>SUBTOTAL(9,L609:L629)</f>
        <v>0</v>
      </c>
    </row>
    <row r="609" spans="1:12" ht="30" hidden="1" customHeight="1" x14ac:dyDescent="0.25">
      <c r="A609" s="1"/>
      <c r="B609" s="5"/>
      <c r="C609" s="10"/>
      <c r="D609" s="10"/>
      <c r="E609" s="10"/>
      <c r="F609" s="10"/>
      <c r="G609" s="20"/>
      <c r="H609" s="31"/>
      <c r="I609" s="31"/>
      <c r="J609" s="20"/>
      <c r="K609" s="51"/>
      <c r="L609" s="20"/>
    </row>
    <row r="610" spans="1:12" s="16" customFormat="1" ht="409.6" hidden="1" customHeight="1" x14ac:dyDescent="0.25">
      <c r="A610" s="42" t="s">
        <v>2</v>
      </c>
      <c r="B610" s="42" t="s">
        <v>150</v>
      </c>
      <c r="C610" s="23">
        <f>SUBTOTAL(9,C611:C628)</f>
        <v>0</v>
      </c>
      <c r="D610" s="23">
        <f>SUBTOTAL(9,D611:D628)</f>
        <v>66360</v>
      </c>
      <c r="E610" s="23">
        <f>SUBTOTAL(9,E611:E628)</f>
        <v>261700</v>
      </c>
      <c r="F610" s="23">
        <f>G610-D610</f>
        <v>-66360</v>
      </c>
      <c r="G610" s="23">
        <f>SUBTOTAL(9,G611:G628)</f>
        <v>0</v>
      </c>
      <c r="H610" s="32" t="str">
        <f>IF(C610&lt;&gt;0,E610/C610,"-")</f>
        <v>-</v>
      </c>
      <c r="I610" s="32">
        <f>IF(D610&lt;&gt;0,E610/D610,"-")</f>
        <v>3.9436407474382156</v>
      </c>
      <c r="J610" s="23">
        <f>SUBTOTAL(9,J611:J628)</f>
        <v>66360</v>
      </c>
      <c r="K610" s="53">
        <f>SUBTOTAL(9,K611:K628)</f>
        <v>66360</v>
      </c>
      <c r="L610" s="23">
        <f>SUBTOTAL(9,L611:L628)</f>
        <v>0</v>
      </c>
    </row>
    <row r="611" spans="1:12" ht="30" hidden="1" customHeight="1" x14ac:dyDescent="0.25">
      <c r="A611" s="1"/>
      <c r="B611" s="1"/>
      <c r="C611" s="6"/>
      <c r="D611" s="11"/>
      <c r="E611" s="11"/>
      <c r="F611" s="11"/>
      <c r="G611" s="20"/>
      <c r="H611" s="31"/>
      <c r="I611" s="31"/>
      <c r="J611" s="20"/>
      <c r="K611" s="51"/>
      <c r="L611" s="20"/>
    </row>
    <row r="612" spans="1:12" ht="409.6" hidden="1" customHeight="1" x14ac:dyDescent="0.25">
      <c r="A612" s="43" t="s">
        <v>2</v>
      </c>
      <c r="B612" s="43" t="s">
        <v>150</v>
      </c>
      <c r="C612" s="24">
        <f>SUBTOTAL(9,C613:C627)</f>
        <v>0</v>
      </c>
      <c r="D612" s="24">
        <f>SUBTOTAL(9,D613:D627)</f>
        <v>66360</v>
      </c>
      <c r="E612" s="24">
        <f>SUBTOTAL(9,E613:E627)</f>
        <v>261700</v>
      </c>
      <c r="F612" s="24">
        <f>G612-D612</f>
        <v>-66360</v>
      </c>
      <c r="G612" s="24">
        <f>SUBTOTAL(9,G613:G627)</f>
        <v>0</v>
      </c>
      <c r="H612" s="33" t="str">
        <f>IF(C612&lt;&gt;0,E612/C612,"-")</f>
        <v>-</v>
      </c>
      <c r="I612" s="33">
        <f>IF(D612&lt;&gt;0,E612/D612,"-")</f>
        <v>3.9436407474382156</v>
      </c>
      <c r="J612" s="24">
        <f>SUBTOTAL(9,J613:J627)</f>
        <v>66360</v>
      </c>
      <c r="K612" s="54">
        <f>SUBTOTAL(9,K613:K627)</f>
        <v>66360</v>
      </c>
      <c r="L612" s="24">
        <f>SUBTOTAL(9,L613:L627)</f>
        <v>0</v>
      </c>
    </row>
    <row r="613" spans="1:12" ht="30" hidden="1" customHeight="1" x14ac:dyDescent="0.25">
      <c r="A613" s="1"/>
      <c r="B613" s="1"/>
      <c r="C613" s="6"/>
      <c r="D613" s="12"/>
      <c r="E613" s="12"/>
      <c r="F613" s="12"/>
      <c r="G613" s="20"/>
      <c r="H613" s="31"/>
      <c r="I613" s="31"/>
      <c r="J613" s="20"/>
      <c r="K613" s="51"/>
      <c r="L613" s="20"/>
    </row>
    <row r="614" spans="1:12" ht="409.6" hidden="1" customHeight="1" x14ac:dyDescent="0.25">
      <c r="A614" s="44" t="s">
        <v>2</v>
      </c>
      <c r="B614" s="44" t="s">
        <v>150</v>
      </c>
      <c r="C614" s="26">
        <f>SUBTOTAL(9,C615:C626)</f>
        <v>0</v>
      </c>
      <c r="D614" s="26">
        <f>SUBTOTAL(9,D615:D626)</f>
        <v>66360</v>
      </c>
      <c r="E614" s="26">
        <f>SUBTOTAL(9,E615:E626)</f>
        <v>261700</v>
      </c>
      <c r="F614" s="26">
        <f>G614-D614</f>
        <v>-66360</v>
      </c>
      <c r="G614" s="26">
        <f>SUBTOTAL(9,G615:G626)</f>
        <v>0</v>
      </c>
      <c r="H614" s="34" t="str">
        <f>IF(C614&lt;&gt;0,E614/C614,"-")</f>
        <v>-</v>
      </c>
      <c r="I614" s="34">
        <f>IF(D614&lt;&gt;0,E614/D614,"-")</f>
        <v>3.9436407474382156</v>
      </c>
      <c r="J614" s="26">
        <f>SUBTOTAL(9,J615:J626)</f>
        <v>66360</v>
      </c>
      <c r="K614" s="55">
        <f>SUBTOTAL(9,K615:K626)</f>
        <v>66360</v>
      </c>
      <c r="L614" s="26">
        <f>SUBTOTAL(9,L615:L626)</f>
        <v>0</v>
      </c>
    </row>
    <row r="615" spans="1:12" ht="30" hidden="1" customHeight="1" x14ac:dyDescent="0.25">
      <c r="A615" s="1"/>
      <c r="B615" s="1"/>
      <c r="C615" s="6"/>
      <c r="D615" s="13"/>
      <c r="E615" s="13"/>
      <c r="F615" s="13"/>
      <c r="G615" s="20"/>
      <c r="H615" s="31"/>
      <c r="I615" s="31"/>
      <c r="J615" s="20"/>
      <c r="K615" s="51"/>
      <c r="L615" s="20"/>
    </row>
    <row r="616" spans="1:12" ht="409.6" hidden="1" customHeight="1" x14ac:dyDescent="0.25">
      <c r="A616" s="45" t="s">
        <v>2</v>
      </c>
      <c r="B616" s="45" t="s">
        <v>150</v>
      </c>
      <c r="C616" s="27">
        <f>SUBTOTAL(9,C617:C625)</f>
        <v>0</v>
      </c>
      <c r="D616" s="27">
        <f>SUBTOTAL(9,D617:D625)</f>
        <v>66360</v>
      </c>
      <c r="E616" s="27">
        <f>SUBTOTAL(9,E617:E625)</f>
        <v>261700</v>
      </c>
      <c r="F616" s="27">
        <f>G616-D616</f>
        <v>-66360</v>
      </c>
      <c r="G616" s="27">
        <f>SUBTOTAL(9,G617:G625)</f>
        <v>0</v>
      </c>
      <c r="H616" s="35" t="str">
        <f>IF(C616&lt;&gt;0,E616/C616,"-")</f>
        <v>-</v>
      </c>
      <c r="I616" s="35">
        <f>IF(D616&lt;&gt;0,E616/D616,"-")</f>
        <v>3.9436407474382156</v>
      </c>
      <c r="J616" s="27">
        <f>SUBTOTAL(9,J617:J625)</f>
        <v>66360</v>
      </c>
      <c r="K616" s="56">
        <f>SUBTOTAL(9,K617:K625)</f>
        <v>66360</v>
      </c>
      <c r="L616" s="27">
        <f>SUBTOTAL(9,L617:L625)</f>
        <v>0</v>
      </c>
    </row>
    <row r="617" spans="1:12" ht="30" hidden="1" customHeight="1" x14ac:dyDescent="0.25">
      <c r="A617" s="1"/>
      <c r="B617" s="1"/>
      <c r="C617" s="6"/>
      <c r="D617" s="14"/>
      <c r="E617" s="14"/>
      <c r="F617" s="14"/>
      <c r="G617" s="20"/>
      <c r="H617" s="31"/>
      <c r="I617" s="31"/>
      <c r="J617" s="20"/>
      <c r="K617" s="51"/>
      <c r="L617" s="20"/>
    </row>
    <row r="618" spans="1:12" ht="409.6" hidden="1" customHeight="1" x14ac:dyDescent="0.25">
      <c r="A618" s="46" t="s">
        <v>2</v>
      </c>
      <c r="B618" s="46" t="s">
        <v>150</v>
      </c>
      <c r="C618" s="25">
        <f>SUBTOTAL(9,C619:C624)</f>
        <v>0</v>
      </c>
      <c r="D618" s="25">
        <f>SUBTOTAL(9,D619:D624)</f>
        <v>66360</v>
      </c>
      <c r="E618" s="25">
        <f>SUBTOTAL(9,E619:E624)</f>
        <v>261700</v>
      </c>
      <c r="F618" s="25">
        <f>G618-D618</f>
        <v>-66360</v>
      </c>
      <c r="G618" s="25">
        <f>SUBTOTAL(9,G619:G624)</f>
        <v>0</v>
      </c>
      <c r="H618" s="36" t="str">
        <f>IF(C618&lt;&gt;0,E618/C618,"-")</f>
        <v>-</v>
      </c>
      <c r="I618" s="36">
        <f>IF(D618&lt;&gt;0,E618/D618,"-")</f>
        <v>3.9436407474382156</v>
      </c>
      <c r="J618" s="25">
        <f>SUBTOTAL(9,J619:J624)</f>
        <v>66360</v>
      </c>
      <c r="K618" s="57">
        <f>SUBTOTAL(9,K619:K624)</f>
        <v>66360</v>
      </c>
      <c r="L618" s="25">
        <f>SUBTOTAL(9,L619:L624)</f>
        <v>0</v>
      </c>
    </row>
    <row r="619" spans="1:12" ht="22.5" hidden="1" customHeight="1" x14ac:dyDescent="0.25">
      <c r="A619" s="1"/>
      <c r="B619" s="1"/>
      <c r="C619" s="6"/>
      <c r="D619" s="14"/>
      <c r="E619" s="14"/>
      <c r="F619" s="14"/>
      <c r="G619" s="14"/>
      <c r="H619" s="37"/>
      <c r="I619" s="37"/>
      <c r="J619" s="14"/>
      <c r="K619" s="58"/>
      <c r="L619" s="14"/>
    </row>
    <row r="620" spans="1:12" ht="409.6" hidden="1" customHeight="1" x14ac:dyDescent="0.25">
      <c r="A620" s="47" t="s">
        <v>2</v>
      </c>
      <c r="B620" s="47" t="s">
        <v>150</v>
      </c>
      <c r="C620" s="14">
        <f>SUBTOTAL(9,C621:C623)</f>
        <v>0</v>
      </c>
      <c r="D620" s="14">
        <f>SUBTOTAL(9,D621:D623)</f>
        <v>66360</v>
      </c>
      <c r="E620" s="14">
        <f>SUBTOTAL(9,E621:E623)</f>
        <v>261700</v>
      </c>
      <c r="F620" s="14">
        <f>G620-D620</f>
        <v>-66360</v>
      </c>
      <c r="G620" s="14">
        <f>SUBTOTAL(9,G621:G623)</f>
        <v>0</v>
      </c>
      <c r="H620" s="37" t="str">
        <f>IF(C620&lt;&gt;0,E620/C620,"-")</f>
        <v>-</v>
      </c>
      <c r="I620" s="37">
        <f>IF(D620&lt;&gt;0,E620/D620,"-")</f>
        <v>3.9436407474382156</v>
      </c>
      <c r="J620" s="14">
        <f>SUBTOTAL(9,J621:J623)</f>
        <v>66360</v>
      </c>
      <c r="K620" s="58">
        <f>SUBTOTAL(9,K621:K623)</f>
        <v>66360</v>
      </c>
      <c r="L620" s="14">
        <f>SUBTOTAL(9,L621:L623)</f>
        <v>0</v>
      </c>
    </row>
    <row r="621" spans="1:12" ht="30" hidden="1" customHeight="1" x14ac:dyDescent="0.25">
      <c r="A621" s="1"/>
      <c r="B621" s="1"/>
      <c r="C621" s="6"/>
      <c r="D621" s="21"/>
      <c r="E621" s="21"/>
      <c r="F621" s="21"/>
      <c r="G621" s="20"/>
      <c r="H621" s="31"/>
      <c r="I621" s="31"/>
      <c r="J621" s="20"/>
      <c r="K621" s="51"/>
      <c r="L621" s="20"/>
    </row>
    <row r="622" spans="1:12" ht="15" customHeight="1" x14ac:dyDescent="0.25">
      <c r="A622" s="48" t="s">
        <v>2</v>
      </c>
      <c r="B622" s="48" t="s">
        <v>150</v>
      </c>
      <c r="C622" s="3">
        <v>0</v>
      </c>
      <c r="D622" s="3">
        <v>66360</v>
      </c>
      <c r="E622" s="3">
        <v>261700</v>
      </c>
      <c r="F622" s="3">
        <f>G622-D622</f>
        <v>-66360</v>
      </c>
      <c r="G622" s="3"/>
      <c r="H622" s="29" t="str">
        <f>IF(C622&lt;&gt;0,0/C622,"-")</f>
        <v>-</v>
      </c>
      <c r="I622" s="29">
        <f>IF(D622&lt;&gt;0,E622/D622,"-")</f>
        <v>3.9436407474382156</v>
      </c>
      <c r="J622" s="3">
        <v>66360</v>
      </c>
      <c r="K622" s="59">
        <v>66360</v>
      </c>
      <c r="L622" s="49">
        <v>0</v>
      </c>
    </row>
    <row r="623" spans="1:12" hidden="1" x14ac:dyDescent="0.25">
      <c r="A623" s="1"/>
      <c r="B623" s="1"/>
      <c r="C623" s="6"/>
      <c r="D623" s="3"/>
      <c r="E623" s="3"/>
      <c r="F623" s="3"/>
      <c r="G623" s="3"/>
      <c r="H623" s="29"/>
      <c r="I623" s="29"/>
      <c r="J623" s="3"/>
      <c r="K623" s="59"/>
      <c r="L623" s="3"/>
    </row>
    <row r="624" spans="1:12" hidden="1" x14ac:dyDescent="0.25">
      <c r="A624" s="1"/>
      <c r="B624" s="1"/>
      <c r="C624" s="6"/>
      <c r="D624" s="6"/>
      <c r="E624" s="6"/>
      <c r="F624" s="6"/>
      <c r="G624" s="20"/>
      <c r="H624" s="31"/>
      <c r="I624" s="31"/>
      <c r="J624" s="20"/>
      <c r="K624" s="51"/>
      <c r="L624" s="20"/>
    </row>
    <row r="625" spans="1:12" ht="20.100000000000001" hidden="1" customHeight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20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20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20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20"/>
      <c r="K628" s="51"/>
      <c r="L628" s="20"/>
    </row>
    <row r="629" spans="1:12" ht="20.100000000000001" hidden="1" customHeight="1" x14ac:dyDescent="0.25">
      <c r="A629" s="1"/>
      <c r="B629" s="1"/>
      <c r="C629" s="6"/>
      <c r="D629" s="6"/>
      <c r="E629" s="6"/>
      <c r="F629" s="6"/>
      <c r="G629" s="20"/>
      <c r="H629" s="31"/>
      <c r="I629" s="31"/>
      <c r="J629" s="20"/>
      <c r="K629" s="51"/>
      <c r="L629" s="20"/>
    </row>
    <row r="630" spans="1:12" s="16" customFormat="1" ht="18" customHeight="1" x14ac:dyDescent="0.25">
      <c r="A630" s="41" t="s">
        <v>8</v>
      </c>
      <c r="B630" s="41" t="s">
        <v>111</v>
      </c>
      <c r="C630" s="18">
        <f>SUBTOTAL(9,C631:C651)</f>
        <v>0</v>
      </c>
      <c r="D630" s="18">
        <f>SUBTOTAL(9,D631:D651)</f>
        <v>123855</v>
      </c>
      <c r="E630" s="18">
        <f>SUBTOTAL(9,E631:E651)</f>
        <v>465354.57</v>
      </c>
      <c r="F630" s="18">
        <f>G630-D630</f>
        <v>-123855</v>
      </c>
      <c r="G630" s="18">
        <f>SUBTOTAL(9,G631:G651)</f>
        <v>0</v>
      </c>
      <c r="H630" s="28" t="str">
        <f>IF(C630&lt;&gt;0,E630/C630,"-")</f>
        <v>-</v>
      </c>
      <c r="I630" s="28">
        <f>IF(D630&lt;&gt;0,E630/D630,"-")</f>
        <v>3.7572529974567033</v>
      </c>
      <c r="J630" s="18">
        <f>SUBTOTAL(9,J631:J651)</f>
        <v>123855</v>
      </c>
      <c r="K630" s="52">
        <f>SUBTOTAL(9,K631:K651)</f>
        <v>123855</v>
      </c>
      <c r="L630" s="18">
        <f>SUBTOTAL(9,L631:L651)</f>
        <v>0</v>
      </c>
    </row>
    <row r="631" spans="1:12" ht="30" hidden="1" customHeight="1" x14ac:dyDescent="0.25">
      <c r="A631" s="1"/>
      <c r="B631" s="5"/>
      <c r="C631" s="10"/>
      <c r="D631" s="10"/>
      <c r="E631" s="10"/>
      <c r="F631" s="10"/>
      <c r="G631" s="20"/>
      <c r="H631" s="31"/>
      <c r="I631" s="31"/>
      <c r="J631" s="20"/>
      <c r="K631" s="51"/>
      <c r="L631" s="20"/>
    </row>
    <row r="632" spans="1:12" s="16" customFormat="1" ht="409.6" hidden="1" customHeight="1" x14ac:dyDescent="0.25">
      <c r="A632" s="42" t="s">
        <v>2</v>
      </c>
      <c r="B632" s="42" t="s">
        <v>150</v>
      </c>
      <c r="C632" s="23">
        <f>SUBTOTAL(9,C633:C650)</f>
        <v>0</v>
      </c>
      <c r="D632" s="23">
        <f>SUBTOTAL(9,D633:D650)</f>
        <v>123855</v>
      </c>
      <c r="E632" s="23">
        <f>SUBTOTAL(9,E633:E650)</f>
        <v>465354.57</v>
      </c>
      <c r="F632" s="23">
        <f>G632-D632</f>
        <v>-123855</v>
      </c>
      <c r="G632" s="23">
        <f>SUBTOTAL(9,G633:G650)</f>
        <v>0</v>
      </c>
      <c r="H632" s="32" t="str">
        <f>IF(C632&lt;&gt;0,E632/C632,"-")</f>
        <v>-</v>
      </c>
      <c r="I632" s="32">
        <f>IF(D632&lt;&gt;0,E632/D632,"-")</f>
        <v>3.7572529974567033</v>
      </c>
      <c r="J632" s="23">
        <f>SUBTOTAL(9,J633:J650)</f>
        <v>123855</v>
      </c>
      <c r="K632" s="53">
        <f>SUBTOTAL(9,K633:K650)</f>
        <v>123855</v>
      </c>
      <c r="L632" s="23">
        <f>SUBTOTAL(9,L633:L650)</f>
        <v>0</v>
      </c>
    </row>
    <row r="633" spans="1:12" ht="30" hidden="1" customHeight="1" x14ac:dyDescent="0.25">
      <c r="A633" s="1"/>
      <c r="B633" s="1"/>
      <c r="C633" s="6"/>
      <c r="D633" s="11"/>
      <c r="E633" s="11"/>
      <c r="F633" s="11"/>
      <c r="G633" s="20"/>
      <c r="H633" s="31"/>
      <c r="I633" s="31"/>
      <c r="J633" s="20"/>
      <c r="K633" s="51"/>
      <c r="L633" s="20"/>
    </row>
    <row r="634" spans="1:12" ht="409.6" hidden="1" customHeight="1" x14ac:dyDescent="0.25">
      <c r="A634" s="43" t="s">
        <v>2</v>
      </c>
      <c r="B634" s="43" t="s">
        <v>150</v>
      </c>
      <c r="C634" s="24">
        <f>SUBTOTAL(9,C635:C649)</f>
        <v>0</v>
      </c>
      <c r="D634" s="24">
        <f>SUBTOTAL(9,D635:D649)</f>
        <v>123855</v>
      </c>
      <c r="E634" s="24">
        <f>SUBTOTAL(9,E635:E649)</f>
        <v>465354.57</v>
      </c>
      <c r="F634" s="24">
        <f>G634-D634</f>
        <v>-123855</v>
      </c>
      <c r="G634" s="24">
        <f>SUBTOTAL(9,G635:G649)</f>
        <v>0</v>
      </c>
      <c r="H634" s="33" t="str">
        <f>IF(C634&lt;&gt;0,E634/C634,"-")</f>
        <v>-</v>
      </c>
      <c r="I634" s="33">
        <f>IF(D634&lt;&gt;0,E634/D634,"-")</f>
        <v>3.7572529974567033</v>
      </c>
      <c r="J634" s="24">
        <f>SUBTOTAL(9,J635:J649)</f>
        <v>123855</v>
      </c>
      <c r="K634" s="54">
        <f>SUBTOTAL(9,K635:K649)</f>
        <v>123855</v>
      </c>
      <c r="L634" s="24">
        <f>SUBTOTAL(9,L635:L649)</f>
        <v>0</v>
      </c>
    </row>
    <row r="635" spans="1:12" ht="30" hidden="1" customHeight="1" x14ac:dyDescent="0.25">
      <c r="A635" s="1"/>
      <c r="B635" s="1"/>
      <c r="C635" s="6"/>
      <c r="D635" s="12"/>
      <c r="E635" s="12"/>
      <c r="F635" s="12"/>
      <c r="G635" s="20"/>
      <c r="H635" s="31"/>
      <c r="I635" s="31"/>
      <c r="J635" s="20"/>
      <c r="K635" s="51"/>
      <c r="L635" s="20"/>
    </row>
    <row r="636" spans="1:12" ht="409.6" hidden="1" customHeight="1" x14ac:dyDescent="0.25">
      <c r="A636" s="44" t="s">
        <v>2</v>
      </c>
      <c r="B636" s="44" t="s">
        <v>150</v>
      </c>
      <c r="C636" s="26">
        <f>SUBTOTAL(9,C637:C648)</f>
        <v>0</v>
      </c>
      <c r="D636" s="26">
        <f>SUBTOTAL(9,D637:D648)</f>
        <v>123855</v>
      </c>
      <c r="E636" s="26">
        <f>SUBTOTAL(9,E637:E648)</f>
        <v>465354.57</v>
      </c>
      <c r="F636" s="26">
        <f>G636-D636</f>
        <v>-123855</v>
      </c>
      <c r="G636" s="26">
        <f>SUBTOTAL(9,G637:G648)</f>
        <v>0</v>
      </c>
      <c r="H636" s="34" t="str">
        <f>IF(C636&lt;&gt;0,E636/C636,"-")</f>
        <v>-</v>
      </c>
      <c r="I636" s="34">
        <f>IF(D636&lt;&gt;0,E636/D636,"-")</f>
        <v>3.7572529974567033</v>
      </c>
      <c r="J636" s="26">
        <f>SUBTOTAL(9,J637:J648)</f>
        <v>123855</v>
      </c>
      <c r="K636" s="55">
        <f>SUBTOTAL(9,K637:K648)</f>
        <v>123855</v>
      </c>
      <c r="L636" s="26">
        <f>SUBTOTAL(9,L637:L648)</f>
        <v>0</v>
      </c>
    </row>
    <row r="637" spans="1:12" ht="30" hidden="1" customHeight="1" x14ac:dyDescent="0.25">
      <c r="A637" s="1"/>
      <c r="B637" s="1"/>
      <c r="C637" s="6"/>
      <c r="D637" s="13"/>
      <c r="E637" s="13"/>
      <c r="F637" s="13"/>
      <c r="G637" s="20"/>
      <c r="H637" s="31"/>
      <c r="I637" s="31"/>
      <c r="J637" s="20"/>
      <c r="K637" s="51"/>
      <c r="L637" s="20"/>
    </row>
    <row r="638" spans="1:12" ht="409.6" hidden="1" customHeight="1" x14ac:dyDescent="0.25">
      <c r="A638" s="45" t="s">
        <v>2</v>
      </c>
      <c r="B638" s="45" t="s">
        <v>150</v>
      </c>
      <c r="C638" s="27">
        <f>SUBTOTAL(9,C639:C647)</f>
        <v>0</v>
      </c>
      <c r="D638" s="27">
        <f>SUBTOTAL(9,D639:D647)</f>
        <v>123855</v>
      </c>
      <c r="E638" s="27">
        <f>SUBTOTAL(9,E639:E647)</f>
        <v>465354.57</v>
      </c>
      <c r="F638" s="27">
        <f>G638-D638</f>
        <v>-123855</v>
      </c>
      <c r="G638" s="27">
        <f>SUBTOTAL(9,G639:G647)</f>
        <v>0</v>
      </c>
      <c r="H638" s="35" t="str">
        <f>IF(C638&lt;&gt;0,E638/C638,"-")</f>
        <v>-</v>
      </c>
      <c r="I638" s="35">
        <f>IF(D638&lt;&gt;0,E638/D638,"-")</f>
        <v>3.7572529974567033</v>
      </c>
      <c r="J638" s="27">
        <f>SUBTOTAL(9,J639:J647)</f>
        <v>123855</v>
      </c>
      <c r="K638" s="56">
        <f>SUBTOTAL(9,K639:K647)</f>
        <v>123855</v>
      </c>
      <c r="L638" s="27">
        <f>SUBTOTAL(9,L639:L647)</f>
        <v>0</v>
      </c>
    </row>
    <row r="639" spans="1:12" ht="30" hidden="1" customHeight="1" x14ac:dyDescent="0.25">
      <c r="A639" s="1"/>
      <c r="B639" s="1"/>
      <c r="C639" s="6"/>
      <c r="D639" s="14"/>
      <c r="E639" s="14"/>
      <c r="F639" s="14"/>
      <c r="G639" s="20"/>
      <c r="H639" s="31"/>
      <c r="I639" s="31"/>
      <c r="J639" s="20"/>
      <c r="K639" s="51"/>
      <c r="L639" s="20"/>
    </row>
    <row r="640" spans="1:12" ht="409.6" hidden="1" customHeight="1" x14ac:dyDescent="0.25">
      <c r="A640" s="46" t="s">
        <v>2</v>
      </c>
      <c r="B640" s="46" t="s">
        <v>150</v>
      </c>
      <c r="C640" s="25">
        <f>SUBTOTAL(9,C641:C646)</f>
        <v>0</v>
      </c>
      <c r="D640" s="25">
        <f>SUBTOTAL(9,D641:D646)</f>
        <v>123855</v>
      </c>
      <c r="E640" s="25">
        <f>SUBTOTAL(9,E641:E646)</f>
        <v>465354.57</v>
      </c>
      <c r="F640" s="25">
        <f>G640-D640</f>
        <v>-123855</v>
      </c>
      <c r="G640" s="25">
        <f>SUBTOTAL(9,G641:G646)</f>
        <v>0</v>
      </c>
      <c r="H640" s="36" t="str">
        <f>IF(C640&lt;&gt;0,E640/C640,"-")</f>
        <v>-</v>
      </c>
      <c r="I640" s="36">
        <f>IF(D640&lt;&gt;0,E640/D640,"-")</f>
        <v>3.7572529974567033</v>
      </c>
      <c r="J640" s="25">
        <f>SUBTOTAL(9,J641:J646)</f>
        <v>123855</v>
      </c>
      <c r="K640" s="57">
        <f>SUBTOTAL(9,K641:K646)</f>
        <v>123855</v>
      </c>
      <c r="L640" s="25">
        <f>SUBTOTAL(9,L641:L646)</f>
        <v>0</v>
      </c>
    </row>
    <row r="641" spans="1:12" ht="22.5" hidden="1" customHeight="1" x14ac:dyDescent="0.25">
      <c r="A641" s="1"/>
      <c r="B641" s="1"/>
      <c r="C641" s="6"/>
      <c r="D641" s="14"/>
      <c r="E641" s="14"/>
      <c r="F641" s="14"/>
      <c r="G641" s="14"/>
      <c r="H641" s="37"/>
      <c r="I641" s="37"/>
      <c r="J641" s="14"/>
      <c r="K641" s="58"/>
      <c r="L641" s="14"/>
    </row>
    <row r="642" spans="1:12" ht="409.6" hidden="1" customHeight="1" x14ac:dyDescent="0.25">
      <c r="A642" s="47" t="s">
        <v>2</v>
      </c>
      <c r="B642" s="47" t="s">
        <v>150</v>
      </c>
      <c r="C642" s="14">
        <f>SUBTOTAL(9,C643:C645)</f>
        <v>0</v>
      </c>
      <c r="D642" s="14">
        <f>SUBTOTAL(9,D643:D645)</f>
        <v>123855</v>
      </c>
      <c r="E642" s="14">
        <f>SUBTOTAL(9,E643:E645)</f>
        <v>465354.57</v>
      </c>
      <c r="F642" s="14">
        <f>G642-D642</f>
        <v>-123855</v>
      </c>
      <c r="G642" s="14">
        <f>SUBTOTAL(9,G643:G645)</f>
        <v>0</v>
      </c>
      <c r="H642" s="37" t="str">
        <f>IF(C642&lt;&gt;0,E642/C642,"-")</f>
        <v>-</v>
      </c>
      <c r="I642" s="37">
        <f>IF(D642&lt;&gt;0,E642/D642,"-")</f>
        <v>3.7572529974567033</v>
      </c>
      <c r="J642" s="14">
        <f>SUBTOTAL(9,J643:J645)</f>
        <v>123855</v>
      </c>
      <c r="K642" s="58">
        <f>SUBTOTAL(9,K643:K645)</f>
        <v>123855</v>
      </c>
      <c r="L642" s="14">
        <f>SUBTOTAL(9,L643:L645)</f>
        <v>0</v>
      </c>
    </row>
    <row r="643" spans="1:12" ht="30" hidden="1" customHeight="1" x14ac:dyDescent="0.25">
      <c r="A643" s="1"/>
      <c r="B643" s="1"/>
      <c r="C643" s="6"/>
      <c r="D643" s="21"/>
      <c r="E643" s="21"/>
      <c r="F643" s="21"/>
      <c r="G643" s="20"/>
      <c r="H643" s="31"/>
      <c r="I643" s="31"/>
      <c r="J643" s="20"/>
      <c r="K643" s="51"/>
      <c r="L643" s="20"/>
    </row>
    <row r="644" spans="1:12" ht="15" customHeight="1" x14ac:dyDescent="0.25">
      <c r="A644" s="48" t="s">
        <v>2</v>
      </c>
      <c r="B644" s="48" t="s">
        <v>150</v>
      </c>
      <c r="C644" s="3">
        <v>0</v>
      </c>
      <c r="D644" s="3">
        <v>123855</v>
      </c>
      <c r="E644" s="3">
        <v>465354.57</v>
      </c>
      <c r="F644" s="3">
        <f>G644-D644</f>
        <v>-123855</v>
      </c>
      <c r="G644" s="3"/>
      <c r="H644" s="29" t="str">
        <f>IF(C644&lt;&gt;0,0/C644,"-")</f>
        <v>-</v>
      </c>
      <c r="I644" s="29">
        <f>IF(D644&lt;&gt;0,E644/D644,"-")</f>
        <v>3.7572529974567033</v>
      </c>
      <c r="J644" s="3">
        <v>123855</v>
      </c>
      <c r="K644" s="59">
        <v>123855</v>
      </c>
      <c r="L644" s="49">
        <v>0</v>
      </c>
    </row>
    <row r="645" spans="1:12" hidden="1" x14ac:dyDescent="0.25">
      <c r="A645" s="1"/>
      <c r="B645" s="1"/>
      <c r="C645" s="6"/>
      <c r="D645" s="3"/>
      <c r="E645" s="3"/>
      <c r="F645" s="3"/>
      <c r="G645" s="3"/>
      <c r="H645" s="29"/>
      <c r="I645" s="29"/>
      <c r="J645" s="3"/>
      <c r="K645" s="59"/>
      <c r="L645" s="3"/>
    </row>
    <row r="646" spans="1:12" hidden="1" x14ac:dyDescent="0.25">
      <c r="A646" s="1"/>
      <c r="B646" s="1"/>
      <c r="C646" s="6"/>
      <c r="D646" s="6"/>
      <c r="E646" s="6"/>
      <c r="F646" s="6"/>
      <c r="G646" s="20"/>
      <c r="H646" s="31"/>
      <c r="I646" s="31"/>
      <c r="J646" s="20"/>
      <c r="K646" s="51"/>
      <c r="L646" s="20"/>
    </row>
    <row r="647" spans="1:12" ht="20.100000000000001" hidden="1" customHeight="1" x14ac:dyDescent="0.25">
      <c r="A647" s="1"/>
      <c r="B647" s="1"/>
      <c r="C647" s="6"/>
      <c r="D647" s="6"/>
      <c r="E647" s="6"/>
      <c r="F647" s="6"/>
      <c r="G647" s="20"/>
      <c r="H647" s="31"/>
      <c r="I647" s="31"/>
      <c r="J647" s="20"/>
      <c r="K647" s="51"/>
      <c r="L647" s="20"/>
    </row>
    <row r="648" spans="1:12" ht="20.100000000000001" hidden="1" customHeight="1" x14ac:dyDescent="0.25">
      <c r="A648" s="1"/>
      <c r="B648" s="1"/>
      <c r="C648" s="6"/>
      <c r="D648" s="6"/>
      <c r="E648" s="6"/>
      <c r="F648" s="6"/>
      <c r="G648" s="20"/>
      <c r="H648" s="31"/>
      <c r="I648" s="31"/>
      <c r="J648" s="20"/>
      <c r="K648" s="51"/>
      <c r="L648" s="20"/>
    </row>
    <row r="649" spans="1:12" ht="20.100000000000001" hidden="1" customHeight="1" x14ac:dyDescent="0.25">
      <c r="A649" s="1"/>
      <c r="B649" s="1"/>
      <c r="C649" s="6"/>
      <c r="D649" s="6"/>
      <c r="E649" s="6"/>
      <c r="F649" s="6"/>
      <c r="G649" s="20"/>
      <c r="H649" s="31"/>
      <c r="I649" s="31"/>
      <c r="J649" s="20"/>
      <c r="K649" s="51"/>
      <c r="L649" s="20"/>
    </row>
    <row r="650" spans="1:12" ht="20.100000000000001" hidden="1" customHeight="1" x14ac:dyDescent="0.25">
      <c r="A650" s="1"/>
      <c r="B650" s="1"/>
      <c r="C650" s="6"/>
      <c r="D650" s="6"/>
      <c r="E650" s="6"/>
      <c r="F650" s="6"/>
      <c r="G650" s="20"/>
      <c r="H650" s="31"/>
      <c r="I650" s="31"/>
      <c r="J650" s="20"/>
      <c r="K650" s="51"/>
      <c r="L650" s="20"/>
    </row>
    <row r="651" spans="1:12" ht="20.100000000000001" hidden="1" customHeight="1" x14ac:dyDescent="0.25">
      <c r="A651" s="1"/>
      <c r="B651" s="1"/>
      <c r="C651" s="6"/>
      <c r="D651" s="6"/>
      <c r="E651" s="6"/>
      <c r="F651" s="6"/>
      <c r="G651" s="20"/>
      <c r="H651" s="31"/>
      <c r="I651" s="31"/>
      <c r="J651" s="20"/>
      <c r="K651" s="51"/>
      <c r="L651" s="20"/>
    </row>
    <row r="652" spans="1:12" hidden="1" x14ac:dyDescent="0.25">
      <c r="A652" s="1"/>
      <c r="B652" s="1"/>
      <c r="C652" s="6"/>
      <c r="D652" s="6"/>
      <c r="E652" s="6"/>
      <c r="F652" s="6"/>
      <c r="G652" s="20"/>
      <c r="H652" s="31"/>
      <c r="I652" s="31"/>
      <c r="J652" s="20"/>
      <c r="K652" s="51"/>
      <c r="L652" s="20"/>
    </row>
    <row r="653" spans="1:12" s="16" customFormat="1" ht="18" customHeight="1" x14ac:dyDescent="0.25">
      <c r="A653" s="39" t="s">
        <v>1</v>
      </c>
      <c r="B653" s="39" t="s">
        <v>148</v>
      </c>
      <c r="C653" s="19">
        <f>SUBTOTAL(9,C654:C851)</f>
        <v>0</v>
      </c>
      <c r="D653" s="19">
        <f>SUBTOTAL(9,D654:D851)</f>
        <v>788585</v>
      </c>
      <c r="E653" s="19">
        <f>SUBTOTAL(9,E654:E851)</f>
        <v>33549.39</v>
      </c>
      <c r="F653" s="19">
        <f>G653-D653</f>
        <v>-788585</v>
      </c>
      <c r="G653" s="19">
        <f>SUBTOTAL(9,G654:G851)</f>
        <v>0</v>
      </c>
      <c r="H653" s="30" t="str">
        <f>IF(C653&lt;&gt;0,E653/C653,"-")</f>
        <v>-</v>
      </c>
      <c r="I653" s="30">
        <f>IF(D653&lt;&gt;0,E653/D653,"-")</f>
        <v>4.2543784119657362E-2</v>
      </c>
      <c r="J653" s="19">
        <f>SUBTOTAL(9,J654:J851)</f>
        <v>421427</v>
      </c>
      <c r="K653" s="50">
        <f>SUBTOTAL(9,K654:K851)</f>
        <v>357455</v>
      </c>
      <c r="L653" s="19">
        <f>SUBTOTAL(9,L654:L851)</f>
        <v>0</v>
      </c>
    </row>
    <row r="654" spans="1:12" ht="30" hidden="1" customHeight="1" x14ac:dyDescent="0.3">
      <c r="A654" s="40"/>
      <c r="B654" s="40"/>
      <c r="C654" s="9"/>
      <c r="D654" s="9"/>
      <c r="E654" s="9"/>
      <c r="F654" s="9"/>
      <c r="G654" s="20"/>
      <c r="H654" s="31"/>
      <c r="I654" s="31"/>
      <c r="J654" s="20"/>
      <c r="K654" s="51"/>
      <c r="L654" s="20"/>
    </row>
    <row r="655" spans="1:12" s="16" customFormat="1" ht="18" customHeight="1" x14ac:dyDescent="0.25">
      <c r="A655" s="41" t="s">
        <v>9</v>
      </c>
      <c r="B655" s="41" t="s">
        <v>161</v>
      </c>
      <c r="C655" s="18">
        <f>SUBTOTAL(9,C656:C752)</f>
        <v>0</v>
      </c>
      <c r="D655" s="18">
        <f>SUBTOTAL(9,D656:D752)</f>
        <v>520440</v>
      </c>
      <c r="E655" s="18">
        <f>SUBTOTAL(9,E656:E752)</f>
        <v>0</v>
      </c>
      <c r="F655" s="18">
        <f>G655-D655</f>
        <v>-520440</v>
      </c>
      <c r="G655" s="18">
        <f>SUBTOTAL(9,G656:G752)</f>
        <v>0</v>
      </c>
      <c r="H655" s="28" t="str">
        <f>IF(C655&lt;&gt;0,E655/C655,"-")</f>
        <v>-</v>
      </c>
      <c r="I655" s="28">
        <f>IF(D655&lt;&gt;0,E655/D655,"-")</f>
        <v>0</v>
      </c>
      <c r="J655" s="18">
        <f>SUBTOTAL(9,J656:J752)</f>
        <v>256960</v>
      </c>
      <c r="K655" s="52">
        <f>SUBTOTAL(9,K656:K752)</f>
        <v>6960</v>
      </c>
      <c r="L655" s="18">
        <f>SUBTOTAL(9,L656:L752)</f>
        <v>0</v>
      </c>
    </row>
    <row r="656" spans="1:12" ht="30" hidden="1" customHeight="1" x14ac:dyDescent="0.25">
      <c r="A656" s="1"/>
      <c r="B656" s="5"/>
      <c r="C656" s="10"/>
      <c r="D656" s="10"/>
      <c r="E656" s="10"/>
      <c r="F656" s="10"/>
      <c r="G656" s="20"/>
      <c r="H656" s="31"/>
      <c r="I656" s="31"/>
      <c r="J656" s="20"/>
      <c r="K656" s="51"/>
      <c r="L656" s="20"/>
    </row>
    <row r="657" spans="1:12" s="16" customFormat="1" ht="409.6" hidden="1" customHeight="1" x14ac:dyDescent="0.25">
      <c r="A657" s="42" t="s">
        <v>2</v>
      </c>
      <c r="B657" s="42" t="s">
        <v>150</v>
      </c>
      <c r="C657" s="23">
        <f>SUBTOTAL(9,C658:C675)</f>
        <v>0</v>
      </c>
      <c r="D657" s="23">
        <f>SUBTOTAL(9,D658:D675)</f>
        <v>9950</v>
      </c>
      <c r="E657" s="23">
        <f>SUBTOTAL(9,E658:E675)</f>
        <v>0</v>
      </c>
      <c r="F657" s="23">
        <f>G657-D657</f>
        <v>-9950</v>
      </c>
      <c r="G657" s="23">
        <f>SUBTOTAL(9,G658:G675)</f>
        <v>0</v>
      </c>
      <c r="H657" s="32" t="str">
        <f>IF(C657&lt;&gt;0,E657/C657,"-")</f>
        <v>-</v>
      </c>
      <c r="I657" s="32">
        <f>IF(D657&lt;&gt;0,E657/D657,"-")</f>
        <v>0</v>
      </c>
      <c r="J657" s="23">
        <f>SUBTOTAL(9,J658:J675)</f>
        <v>320</v>
      </c>
      <c r="K657" s="53">
        <f>SUBTOTAL(9,K658:K675)</f>
        <v>320</v>
      </c>
      <c r="L657" s="23">
        <f>SUBTOTAL(9,L658:L675)</f>
        <v>0</v>
      </c>
    </row>
    <row r="658" spans="1:12" ht="30" hidden="1" customHeight="1" x14ac:dyDescent="0.25">
      <c r="A658" s="1"/>
      <c r="B658" s="1"/>
      <c r="C658" s="6"/>
      <c r="D658" s="11"/>
      <c r="E658" s="11"/>
      <c r="F658" s="11"/>
      <c r="G658" s="20"/>
      <c r="H658" s="31"/>
      <c r="I658" s="31"/>
      <c r="J658" s="20"/>
      <c r="K658" s="51"/>
      <c r="L658" s="20"/>
    </row>
    <row r="659" spans="1:12" ht="409.6" hidden="1" customHeight="1" x14ac:dyDescent="0.25">
      <c r="A659" s="43" t="s">
        <v>2</v>
      </c>
      <c r="B659" s="43" t="s">
        <v>150</v>
      </c>
      <c r="C659" s="24">
        <f>SUBTOTAL(9,C660:C674)</f>
        <v>0</v>
      </c>
      <c r="D659" s="24">
        <f>SUBTOTAL(9,D660:D674)</f>
        <v>9950</v>
      </c>
      <c r="E659" s="24">
        <f>SUBTOTAL(9,E660:E674)</f>
        <v>0</v>
      </c>
      <c r="F659" s="24">
        <f>G659-D659</f>
        <v>-9950</v>
      </c>
      <c r="G659" s="24">
        <f>SUBTOTAL(9,G660:G674)</f>
        <v>0</v>
      </c>
      <c r="H659" s="33" t="str">
        <f>IF(C659&lt;&gt;0,E659/C659,"-")</f>
        <v>-</v>
      </c>
      <c r="I659" s="33">
        <f>IF(D659&lt;&gt;0,E659/D659,"-")</f>
        <v>0</v>
      </c>
      <c r="J659" s="24">
        <f>SUBTOTAL(9,J660:J674)</f>
        <v>320</v>
      </c>
      <c r="K659" s="54">
        <f>SUBTOTAL(9,K660:K674)</f>
        <v>320</v>
      </c>
      <c r="L659" s="24">
        <f>SUBTOTAL(9,L660:L674)</f>
        <v>0</v>
      </c>
    </row>
    <row r="660" spans="1:12" ht="30" hidden="1" customHeight="1" x14ac:dyDescent="0.25">
      <c r="A660" s="1"/>
      <c r="B660" s="1"/>
      <c r="C660" s="6"/>
      <c r="D660" s="12"/>
      <c r="E660" s="12"/>
      <c r="F660" s="12"/>
      <c r="G660" s="20"/>
      <c r="H660" s="31"/>
      <c r="I660" s="31"/>
      <c r="J660" s="20"/>
      <c r="K660" s="51"/>
      <c r="L660" s="20"/>
    </row>
    <row r="661" spans="1:12" ht="409.6" hidden="1" customHeight="1" x14ac:dyDescent="0.25">
      <c r="A661" s="44" t="s">
        <v>2</v>
      </c>
      <c r="B661" s="44" t="s">
        <v>150</v>
      </c>
      <c r="C661" s="26">
        <f>SUBTOTAL(9,C662:C673)</f>
        <v>0</v>
      </c>
      <c r="D661" s="26">
        <f>SUBTOTAL(9,D662:D673)</f>
        <v>9950</v>
      </c>
      <c r="E661" s="26">
        <f>SUBTOTAL(9,E662:E673)</f>
        <v>0</v>
      </c>
      <c r="F661" s="26">
        <f>G661-D661</f>
        <v>-9950</v>
      </c>
      <c r="G661" s="26">
        <f>SUBTOTAL(9,G662:G673)</f>
        <v>0</v>
      </c>
      <c r="H661" s="34" t="str">
        <f>IF(C661&lt;&gt;0,E661/C661,"-")</f>
        <v>-</v>
      </c>
      <c r="I661" s="34">
        <f>IF(D661&lt;&gt;0,E661/D661,"-")</f>
        <v>0</v>
      </c>
      <c r="J661" s="26">
        <f>SUBTOTAL(9,J662:J673)</f>
        <v>320</v>
      </c>
      <c r="K661" s="55">
        <f>SUBTOTAL(9,K662:K673)</f>
        <v>320</v>
      </c>
      <c r="L661" s="26">
        <f>SUBTOTAL(9,L662:L673)</f>
        <v>0</v>
      </c>
    </row>
    <row r="662" spans="1:12" ht="30" hidden="1" customHeight="1" x14ac:dyDescent="0.25">
      <c r="A662" s="1"/>
      <c r="B662" s="1"/>
      <c r="C662" s="6"/>
      <c r="D662" s="13"/>
      <c r="E662" s="13"/>
      <c r="F662" s="13"/>
      <c r="G662" s="20"/>
      <c r="H662" s="31"/>
      <c r="I662" s="31"/>
      <c r="J662" s="20"/>
      <c r="K662" s="51"/>
      <c r="L662" s="20"/>
    </row>
    <row r="663" spans="1:12" ht="409.6" hidden="1" customHeight="1" x14ac:dyDescent="0.25">
      <c r="A663" s="45" t="s">
        <v>2</v>
      </c>
      <c r="B663" s="45" t="s">
        <v>150</v>
      </c>
      <c r="C663" s="27">
        <f>SUBTOTAL(9,C664:C672)</f>
        <v>0</v>
      </c>
      <c r="D663" s="27">
        <f>SUBTOTAL(9,D664:D672)</f>
        <v>9950</v>
      </c>
      <c r="E663" s="27">
        <f>SUBTOTAL(9,E664:E672)</f>
        <v>0</v>
      </c>
      <c r="F663" s="27">
        <f>G663-D663</f>
        <v>-9950</v>
      </c>
      <c r="G663" s="27">
        <f>SUBTOTAL(9,G664:G672)</f>
        <v>0</v>
      </c>
      <c r="H663" s="35" t="str">
        <f>IF(C663&lt;&gt;0,E663/C663,"-")</f>
        <v>-</v>
      </c>
      <c r="I663" s="35">
        <f>IF(D663&lt;&gt;0,E663/D663,"-")</f>
        <v>0</v>
      </c>
      <c r="J663" s="27">
        <f>SUBTOTAL(9,J664:J672)</f>
        <v>320</v>
      </c>
      <c r="K663" s="56">
        <f>SUBTOTAL(9,K664:K672)</f>
        <v>320</v>
      </c>
      <c r="L663" s="27">
        <f>SUBTOTAL(9,L664:L672)</f>
        <v>0</v>
      </c>
    </row>
    <row r="664" spans="1:12" ht="30" hidden="1" customHeight="1" x14ac:dyDescent="0.25">
      <c r="A664" s="1"/>
      <c r="B664" s="1"/>
      <c r="C664" s="6"/>
      <c r="D664" s="14"/>
      <c r="E664" s="14"/>
      <c r="F664" s="14"/>
      <c r="G664" s="20"/>
      <c r="H664" s="31"/>
      <c r="I664" s="31"/>
      <c r="J664" s="20"/>
      <c r="K664" s="51"/>
      <c r="L664" s="20"/>
    </row>
    <row r="665" spans="1:12" ht="409.6" hidden="1" customHeight="1" x14ac:dyDescent="0.25">
      <c r="A665" s="46" t="s">
        <v>2</v>
      </c>
      <c r="B665" s="46" t="s">
        <v>150</v>
      </c>
      <c r="C665" s="25">
        <f>SUBTOTAL(9,C666:C671)</f>
        <v>0</v>
      </c>
      <c r="D665" s="25">
        <f>SUBTOTAL(9,D666:D671)</f>
        <v>9950</v>
      </c>
      <c r="E665" s="25">
        <f>SUBTOTAL(9,E666:E671)</f>
        <v>0</v>
      </c>
      <c r="F665" s="25">
        <f>G665-D665</f>
        <v>-9950</v>
      </c>
      <c r="G665" s="25">
        <f>SUBTOTAL(9,G666:G671)</f>
        <v>0</v>
      </c>
      <c r="H665" s="36" t="str">
        <f>IF(C665&lt;&gt;0,E665/C665,"-")</f>
        <v>-</v>
      </c>
      <c r="I665" s="36">
        <f>IF(D665&lt;&gt;0,E665/D665,"-")</f>
        <v>0</v>
      </c>
      <c r="J665" s="25">
        <f>SUBTOTAL(9,J666:J671)</f>
        <v>320</v>
      </c>
      <c r="K665" s="57">
        <f>SUBTOTAL(9,K666:K671)</f>
        <v>320</v>
      </c>
      <c r="L665" s="25">
        <f>SUBTOTAL(9,L666:L671)</f>
        <v>0</v>
      </c>
    </row>
    <row r="666" spans="1:12" ht="22.5" hidden="1" customHeight="1" x14ac:dyDescent="0.25">
      <c r="A666" s="1"/>
      <c r="B666" s="1"/>
      <c r="C666" s="6"/>
      <c r="D666" s="14"/>
      <c r="E666" s="14"/>
      <c r="F666" s="14"/>
      <c r="G666" s="14"/>
      <c r="H666" s="37"/>
      <c r="I666" s="37"/>
      <c r="J666" s="14"/>
      <c r="K666" s="58"/>
      <c r="L666" s="14"/>
    </row>
    <row r="667" spans="1:12" ht="409.6" hidden="1" customHeight="1" x14ac:dyDescent="0.25">
      <c r="A667" s="47" t="s">
        <v>2</v>
      </c>
      <c r="B667" s="47" t="s">
        <v>150</v>
      </c>
      <c r="C667" s="14">
        <f>SUBTOTAL(9,C668:C670)</f>
        <v>0</v>
      </c>
      <c r="D667" s="14">
        <f>SUBTOTAL(9,D668:D670)</f>
        <v>9950</v>
      </c>
      <c r="E667" s="14">
        <f>SUBTOTAL(9,E668:E670)</f>
        <v>0</v>
      </c>
      <c r="F667" s="14">
        <f>G667-D667</f>
        <v>-9950</v>
      </c>
      <c r="G667" s="14">
        <f>SUBTOTAL(9,G668:G670)</f>
        <v>0</v>
      </c>
      <c r="H667" s="37" t="str">
        <f>IF(C667&lt;&gt;0,E667/C667,"-")</f>
        <v>-</v>
      </c>
      <c r="I667" s="37">
        <f>IF(D667&lt;&gt;0,E667/D667,"-")</f>
        <v>0</v>
      </c>
      <c r="J667" s="14">
        <f>SUBTOTAL(9,J668:J670)</f>
        <v>320</v>
      </c>
      <c r="K667" s="58">
        <f>SUBTOTAL(9,K668:K670)</f>
        <v>320</v>
      </c>
      <c r="L667" s="14">
        <f>SUBTOTAL(9,L668:L670)</f>
        <v>0</v>
      </c>
    </row>
    <row r="668" spans="1:12" ht="30" hidden="1" customHeight="1" x14ac:dyDescent="0.25">
      <c r="A668" s="1"/>
      <c r="B668" s="1"/>
      <c r="C668" s="6"/>
      <c r="D668" s="21"/>
      <c r="E668" s="21"/>
      <c r="F668" s="21"/>
      <c r="G668" s="20"/>
      <c r="H668" s="31"/>
      <c r="I668" s="31"/>
      <c r="J668" s="20"/>
      <c r="K668" s="51"/>
      <c r="L668" s="20"/>
    </row>
    <row r="669" spans="1:12" ht="15" customHeight="1" x14ac:dyDescent="0.25">
      <c r="A669" s="48" t="s">
        <v>2</v>
      </c>
      <c r="B669" s="48" t="s">
        <v>150</v>
      </c>
      <c r="C669" s="3">
        <v>0</v>
      </c>
      <c r="D669" s="3">
        <v>9950</v>
      </c>
      <c r="E669" s="3">
        <v>0</v>
      </c>
      <c r="F669" s="3">
        <f>G669-D669</f>
        <v>-9950</v>
      </c>
      <c r="G669" s="3"/>
      <c r="H669" s="29" t="str">
        <f>IF(C669&lt;&gt;0,0/C669,"-")</f>
        <v>-</v>
      </c>
      <c r="I669" s="29">
        <f>IF(D669&lt;&gt;0,E669/D669,"-")</f>
        <v>0</v>
      </c>
      <c r="J669" s="3">
        <v>320</v>
      </c>
      <c r="K669" s="59">
        <v>320</v>
      </c>
      <c r="L669" s="49">
        <v>0</v>
      </c>
    </row>
    <row r="670" spans="1:12" hidden="1" x14ac:dyDescent="0.25">
      <c r="A670" s="1"/>
      <c r="B670" s="1"/>
      <c r="C670" s="6"/>
      <c r="D670" s="3"/>
      <c r="E670" s="3"/>
      <c r="F670" s="3"/>
      <c r="G670" s="3"/>
      <c r="H670" s="29"/>
      <c r="I670" s="29"/>
      <c r="J670" s="3"/>
      <c r="K670" s="59"/>
      <c r="L670" s="3"/>
    </row>
    <row r="671" spans="1:12" hidden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20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20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20"/>
      <c r="K673" s="51"/>
      <c r="L673" s="20"/>
    </row>
    <row r="674" spans="1:12" ht="20.100000000000001" hidden="1" customHeight="1" x14ac:dyDescent="0.25">
      <c r="A674" s="1"/>
      <c r="B674" s="1"/>
      <c r="C674" s="6"/>
      <c r="D674" s="6"/>
      <c r="E674" s="6"/>
      <c r="F674" s="6"/>
      <c r="G674" s="20"/>
      <c r="H674" s="31"/>
      <c r="I674" s="31"/>
      <c r="J674" s="20"/>
      <c r="K674" s="51"/>
      <c r="L674" s="20"/>
    </row>
    <row r="675" spans="1:12" ht="20.100000000000001" hidden="1" customHeight="1" x14ac:dyDescent="0.25">
      <c r="A675" s="1"/>
      <c r="B675" s="1"/>
      <c r="C675" s="6"/>
      <c r="D675" s="6"/>
      <c r="E675" s="6"/>
      <c r="F675" s="6"/>
      <c r="G675" s="20"/>
      <c r="H675" s="31"/>
      <c r="I675" s="31"/>
      <c r="J675" s="20"/>
      <c r="K675" s="51"/>
      <c r="L675" s="20"/>
    </row>
    <row r="676" spans="1:12" s="16" customFormat="1" ht="409.6" hidden="1" customHeight="1" x14ac:dyDescent="0.25">
      <c r="A676" s="42" t="s">
        <v>12</v>
      </c>
      <c r="B676" s="42" t="s">
        <v>187</v>
      </c>
      <c r="C676" s="23">
        <f>SUBTOTAL(9,C677:C694)</f>
        <v>0</v>
      </c>
      <c r="D676" s="23">
        <f>SUBTOTAL(9,D677:D694)</f>
        <v>259300</v>
      </c>
      <c r="E676" s="23">
        <f>SUBTOTAL(9,E677:E694)</f>
        <v>0</v>
      </c>
      <c r="F676" s="23">
        <f>G676-D676</f>
        <v>-259300</v>
      </c>
      <c r="G676" s="23">
        <f>SUBTOTAL(9,G677:G694)</f>
        <v>0</v>
      </c>
      <c r="H676" s="32" t="str">
        <f>IF(C676&lt;&gt;0,E676/C676,"-")</f>
        <v>-</v>
      </c>
      <c r="I676" s="32">
        <f>IF(D676&lt;&gt;0,E676/D676,"-")</f>
        <v>0</v>
      </c>
      <c r="J676" s="23">
        <f>SUBTOTAL(9,J677:J694)</f>
        <v>256640</v>
      </c>
      <c r="K676" s="53">
        <f>SUBTOTAL(9,K677:K694)</f>
        <v>6640</v>
      </c>
      <c r="L676" s="23">
        <f>SUBTOTAL(9,L677:L694)</f>
        <v>0</v>
      </c>
    </row>
    <row r="677" spans="1:12" ht="30" hidden="1" customHeight="1" x14ac:dyDescent="0.25">
      <c r="A677" s="1"/>
      <c r="B677" s="1"/>
      <c r="C677" s="6"/>
      <c r="D677" s="11"/>
      <c r="E677" s="11"/>
      <c r="F677" s="11"/>
      <c r="G677" s="20"/>
      <c r="H677" s="31"/>
      <c r="I677" s="31"/>
      <c r="J677" s="20"/>
      <c r="K677" s="51"/>
      <c r="L677" s="20"/>
    </row>
    <row r="678" spans="1:12" ht="409.6" hidden="1" customHeight="1" x14ac:dyDescent="0.25">
      <c r="A678" s="43" t="s">
        <v>12</v>
      </c>
      <c r="B678" s="43" t="s">
        <v>187</v>
      </c>
      <c r="C678" s="24">
        <f>SUBTOTAL(9,C679:C693)</f>
        <v>0</v>
      </c>
      <c r="D678" s="24">
        <f>SUBTOTAL(9,D679:D693)</f>
        <v>259300</v>
      </c>
      <c r="E678" s="24">
        <f>SUBTOTAL(9,E679:E693)</f>
        <v>0</v>
      </c>
      <c r="F678" s="24">
        <f>G678-D678</f>
        <v>-259300</v>
      </c>
      <c r="G678" s="24">
        <f>SUBTOTAL(9,G679:G693)</f>
        <v>0</v>
      </c>
      <c r="H678" s="33" t="str">
        <f>IF(C678&lt;&gt;0,E678/C678,"-")</f>
        <v>-</v>
      </c>
      <c r="I678" s="33">
        <f>IF(D678&lt;&gt;0,E678/D678,"-")</f>
        <v>0</v>
      </c>
      <c r="J678" s="24">
        <f>SUBTOTAL(9,J679:J693)</f>
        <v>256640</v>
      </c>
      <c r="K678" s="54">
        <f>SUBTOTAL(9,K679:K693)</f>
        <v>6640</v>
      </c>
      <c r="L678" s="24">
        <f>SUBTOTAL(9,L679:L693)</f>
        <v>0</v>
      </c>
    </row>
    <row r="679" spans="1:12" ht="30" hidden="1" customHeight="1" x14ac:dyDescent="0.25">
      <c r="A679" s="1"/>
      <c r="B679" s="1"/>
      <c r="C679" s="6"/>
      <c r="D679" s="12"/>
      <c r="E679" s="12"/>
      <c r="F679" s="12"/>
      <c r="G679" s="20"/>
      <c r="H679" s="31"/>
      <c r="I679" s="31"/>
      <c r="J679" s="20"/>
      <c r="K679" s="51"/>
      <c r="L679" s="20"/>
    </row>
    <row r="680" spans="1:12" ht="409.6" hidden="1" customHeight="1" x14ac:dyDescent="0.25">
      <c r="A680" s="44" t="s">
        <v>12</v>
      </c>
      <c r="B680" s="44" t="s">
        <v>187</v>
      </c>
      <c r="C680" s="26">
        <f>SUBTOTAL(9,C681:C692)</f>
        <v>0</v>
      </c>
      <c r="D680" s="26">
        <f>SUBTOTAL(9,D681:D692)</f>
        <v>259300</v>
      </c>
      <c r="E680" s="26">
        <f>SUBTOTAL(9,E681:E692)</f>
        <v>0</v>
      </c>
      <c r="F680" s="26">
        <f>G680-D680</f>
        <v>-259300</v>
      </c>
      <c r="G680" s="26">
        <f>SUBTOTAL(9,G681:G692)</f>
        <v>0</v>
      </c>
      <c r="H680" s="34" t="str">
        <f>IF(C680&lt;&gt;0,E680/C680,"-")</f>
        <v>-</v>
      </c>
      <c r="I680" s="34">
        <f>IF(D680&lt;&gt;0,E680/D680,"-")</f>
        <v>0</v>
      </c>
      <c r="J680" s="26">
        <f>SUBTOTAL(9,J681:J692)</f>
        <v>256640</v>
      </c>
      <c r="K680" s="55">
        <f>SUBTOTAL(9,K681:K692)</f>
        <v>6640</v>
      </c>
      <c r="L680" s="26">
        <f>SUBTOTAL(9,L681:L692)</f>
        <v>0</v>
      </c>
    </row>
    <row r="681" spans="1:12" ht="30" hidden="1" customHeight="1" x14ac:dyDescent="0.25">
      <c r="A681" s="1"/>
      <c r="B681" s="1"/>
      <c r="C681" s="6"/>
      <c r="D681" s="13"/>
      <c r="E681" s="13"/>
      <c r="F681" s="13"/>
      <c r="G681" s="20"/>
      <c r="H681" s="31"/>
      <c r="I681" s="31"/>
      <c r="J681" s="20"/>
      <c r="K681" s="51"/>
      <c r="L681" s="20"/>
    </row>
    <row r="682" spans="1:12" ht="409.6" hidden="1" customHeight="1" x14ac:dyDescent="0.25">
      <c r="A682" s="45" t="s">
        <v>12</v>
      </c>
      <c r="B682" s="45" t="s">
        <v>187</v>
      </c>
      <c r="C682" s="27">
        <f>SUBTOTAL(9,C683:C691)</f>
        <v>0</v>
      </c>
      <c r="D682" s="27">
        <f>SUBTOTAL(9,D683:D691)</f>
        <v>259300</v>
      </c>
      <c r="E682" s="27">
        <f>SUBTOTAL(9,E683:E691)</f>
        <v>0</v>
      </c>
      <c r="F682" s="27">
        <f>G682-D682</f>
        <v>-259300</v>
      </c>
      <c r="G682" s="27">
        <f>SUBTOTAL(9,G683:G691)</f>
        <v>0</v>
      </c>
      <c r="H682" s="35" t="str">
        <f>IF(C682&lt;&gt;0,E682/C682,"-")</f>
        <v>-</v>
      </c>
      <c r="I682" s="35">
        <f>IF(D682&lt;&gt;0,E682/D682,"-")</f>
        <v>0</v>
      </c>
      <c r="J682" s="27">
        <f>SUBTOTAL(9,J683:J691)</f>
        <v>256640</v>
      </c>
      <c r="K682" s="56">
        <f>SUBTOTAL(9,K683:K691)</f>
        <v>6640</v>
      </c>
      <c r="L682" s="27">
        <f>SUBTOTAL(9,L683:L691)</f>
        <v>0</v>
      </c>
    </row>
    <row r="683" spans="1:12" ht="30" hidden="1" customHeight="1" x14ac:dyDescent="0.25">
      <c r="A683" s="1"/>
      <c r="B683" s="1"/>
      <c r="C683" s="6"/>
      <c r="D683" s="14"/>
      <c r="E683" s="14"/>
      <c r="F683" s="14"/>
      <c r="G683" s="20"/>
      <c r="H683" s="31"/>
      <c r="I683" s="31"/>
      <c r="J683" s="20"/>
      <c r="K683" s="51"/>
      <c r="L683" s="20"/>
    </row>
    <row r="684" spans="1:12" ht="409.6" hidden="1" customHeight="1" x14ac:dyDescent="0.25">
      <c r="A684" s="46" t="s">
        <v>12</v>
      </c>
      <c r="B684" s="46" t="s">
        <v>187</v>
      </c>
      <c r="C684" s="25">
        <f>SUBTOTAL(9,C685:C690)</f>
        <v>0</v>
      </c>
      <c r="D684" s="25">
        <f>SUBTOTAL(9,D685:D690)</f>
        <v>259300</v>
      </c>
      <c r="E684" s="25">
        <f>SUBTOTAL(9,E685:E690)</f>
        <v>0</v>
      </c>
      <c r="F684" s="25">
        <f>G684-D684</f>
        <v>-259300</v>
      </c>
      <c r="G684" s="25">
        <f>SUBTOTAL(9,G685:G690)</f>
        <v>0</v>
      </c>
      <c r="H684" s="36" t="str">
        <f>IF(C684&lt;&gt;0,E684/C684,"-")</f>
        <v>-</v>
      </c>
      <c r="I684" s="36">
        <f>IF(D684&lt;&gt;0,E684/D684,"-")</f>
        <v>0</v>
      </c>
      <c r="J684" s="25">
        <f>SUBTOTAL(9,J685:J690)</f>
        <v>256640</v>
      </c>
      <c r="K684" s="57">
        <f>SUBTOTAL(9,K685:K690)</f>
        <v>6640</v>
      </c>
      <c r="L684" s="25">
        <f>SUBTOTAL(9,L685:L690)</f>
        <v>0</v>
      </c>
    </row>
    <row r="685" spans="1:12" ht="22.5" hidden="1" customHeight="1" x14ac:dyDescent="0.25">
      <c r="A685" s="1"/>
      <c r="B685" s="1"/>
      <c r="C685" s="6"/>
      <c r="D685" s="14"/>
      <c r="E685" s="14"/>
      <c r="F685" s="14"/>
      <c r="G685" s="14"/>
      <c r="H685" s="37"/>
      <c r="I685" s="37"/>
      <c r="J685" s="14"/>
      <c r="K685" s="58"/>
      <c r="L685" s="14"/>
    </row>
    <row r="686" spans="1:12" ht="409.6" hidden="1" customHeight="1" x14ac:dyDescent="0.25">
      <c r="A686" s="47" t="s">
        <v>12</v>
      </c>
      <c r="B686" s="47" t="s">
        <v>187</v>
      </c>
      <c r="C686" s="14">
        <f>SUBTOTAL(9,C687:C689)</f>
        <v>0</v>
      </c>
      <c r="D686" s="14">
        <f>SUBTOTAL(9,D687:D689)</f>
        <v>259300</v>
      </c>
      <c r="E686" s="14">
        <f>SUBTOTAL(9,E687:E689)</f>
        <v>0</v>
      </c>
      <c r="F686" s="14">
        <f>G686-D686</f>
        <v>-259300</v>
      </c>
      <c r="G686" s="14">
        <f>SUBTOTAL(9,G687:G689)</f>
        <v>0</v>
      </c>
      <c r="H686" s="37" t="str">
        <f>IF(C686&lt;&gt;0,E686/C686,"-")</f>
        <v>-</v>
      </c>
      <c r="I686" s="37">
        <f>IF(D686&lt;&gt;0,E686/D686,"-")</f>
        <v>0</v>
      </c>
      <c r="J686" s="14">
        <f>SUBTOTAL(9,J687:J689)</f>
        <v>256640</v>
      </c>
      <c r="K686" s="58">
        <f>SUBTOTAL(9,K687:K689)</f>
        <v>6640</v>
      </c>
      <c r="L686" s="14">
        <f>SUBTOTAL(9,L687:L689)</f>
        <v>0</v>
      </c>
    </row>
    <row r="687" spans="1:12" ht="30" hidden="1" customHeight="1" x14ac:dyDescent="0.25">
      <c r="A687" s="1"/>
      <c r="B687" s="1"/>
      <c r="C687" s="6"/>
      <c r="D687" s="21"/>
      <c r="E687" s="21"/>
      <c r="F687" s="21"/>
      <c r="G687" s="20"/>
      <c r="H687" s="31"/>
      <c r="I687" s="31"/>
      <c r="J687" s="20"/>
      <c r="K687" s="51"/>
      <c r="L687" s="20"/>
    </row>
    <row r="688" spans="1:12" ht="15" customHeight="1" x14ac:dyDescent="0.25">
      <c r="A688" s="48" t="s">
        <v>12</v>
      </c>
      <c r="B688" s="48" t="s">
        <v>187</v>
      </c>
      <c r="C688" s="3">
        <v>0</v>
      </c>
      <c r="D688" s="3">
        <v>259300</v>
      </c>
      <c r="E688" s="3">
        <v>0</v>
      </c>
      <c r="F688" s="3">
        <f>G688-D688</f>
        <v>-259300</v>
      </c>
      <c r="G688" s="3"/>
      <c r="H688" s="29" t="str">
        <f>IF(C688&lt;&gt;0,0/C688,"-")</f>
        <v>-</v>
      </c>
      <c r="I688" s="29">
        <f>IF(D688&lt;&gt;0,E688/D688,"-")</f>
        <v>0</v>
      </c>
      <c r="J688" s="3">
        <v>256640</v>
      </c>
      <c r="K688" s="59">
        <v>6640</v>
      </c>
      <c r="L688" s="49">
        <v>0</v>
      </c>
    </row>
    <row r="689" spans="1:12" hidden="1" x14ac:dyDescent="0.25">
      <c r="A689" s="1"/>
      <c r="B689" s="1"/>
      <c r="C689" s="6"/>
      <c r="D689" s="3"/>
      <c r="E689" s="3"/>
      <c r="F689" s="3"/>
      <c r="G689" s="3"/>
      <c r="H689" s="29"/>
      <c r="I689" s="29"/>
      <c r="J689" s="3"/>
      <c r="K689" s="59"/>
      <c r="L689" s="3"/>
    </row>
    <row r="690" spans="1:12" hidden="1" x14ac:dyDescent="0.25">
      <c r="A690" s="1"/>
      <c r="B690" s="1"/>
      <c r="C690" s="6"/>
      <c r="D690" s="6"/>
      <c r="E690" s="6"/>
      <c r="F690" s="6"/>
      <c r="G690" s="20"/>
      <c r="H690" s="31"/>
      <c r="I690" s="31"/>
      <c r="J690" s="20"/>
      <c r="K690" s="51"/>
      <c r="L690" s="20"/>
    </row>
    <row r="691" spans="1:12" ht="20.100000000000001" hidden="1" customHeight="1" x14ac:dyDescent="0.25">
      <c r="A691" s="1"/>
      <c r="B691" s="1"/>
      <c r="C691" s="6"/>
      <c r="D691" s="6"/>
      <c r="E691" s="6"/>
      <c r="F691" s="6"/>
      <c r="G691" s="20"/>
      <c r="H691" s="31"/>
      <c r="I691" s="31"/>
      <c r="J691" s="20"/>
      <c r="K691" s="51"/>
      <c r="L691" s="20"/>
    </row>
    <row r="692" spans="1:12" ht="20.100000000000001" hidden="1" customHeight="1" x14ac:dyDescent="0.25">
      <c r="A692" s="1"/>
      <c r="B692" s="1"/>
      <c r="C692" s="6"/>
      <c r="D692" s="6"/>
      <c r="E692" s="6"/>
      <c r="F692" s="6"/>
      <c r="G692" s="20"/>
      <c r="H692" s="31"/>
      <c r="I692" s="31"/>
      <c r="J692" s="20"/>
      <c r="K692" s="51"/>
      <c r="L692" s="20"/>
    </row>
    <row r="693" spans="1:12" ht="20.100000000000001" hidden="1" customHeight="1" x14ac:dyDescent="0.25">
      <c r="A693" s="1"/>
      <c r="B693" s="1"/>
      <c r="C693" s="6"/>
      <c r="D693" s="6"/>
      <c r="E693" s="6"/>
      <c r="F693" s="6"/>
      <c r="G693" s="20"/>
      <c r="H693" s="31"/>
      <c r="I693" s="31"/>
      <c r="J693" s="20"/>
      <c r="K693" s="51"/>
      <c r="L693" s="20"/>
    </row>
    <row r="694" spans="1:12" ht="20.100000000000001" hidden="1" customHeight="1" x14ac:dyDescent="0.25">
      <c r="A694" s="1"/>
      <c r="B694" s="1"/>
      <c r="C694" s="6"/>
      <c r="D694" s="6"/>
      <c r="E694" s="6"/>
      <c r="F694" s="6"/>
      <c r="G694" s="20"/>
      <c r="H694" s="31"/>
      <c r="I694" s="31"/>
      <c r="J694" s="20"/>
      <c r="K694" s="51"/>
      <c r="L694" s="20"/>
    </row>
    <row r="695" spans="1:12" s="16" customFormat="1" ht="409.6" hidden="1" customHeight="1" x14ac:dyDescent="0.25">
      <c r="A695" s="42" t="s">
        <v>13</v>
      </c>
      <c r="B695" s="42" t="s">
        <v>211</v>
      </c>
      <c r="C695" s="23">
        <f>SUBTOTAL(9,C696:C713)</f>
        <v>0</v>
      </c>
      <c r="D695" s="23">
        <f>SUBTOTAL(9,D696:D713)</f>
        <v>225630</v>
      </c>
      <c r="E695" s="23">
        <f>SUBTOTAL(9,E696:E713)</f>
        <v>0</v>
      </c>
      <c r="F695" s="23">
        <f>G695-D695</f>
        <v>-225630</v>
      </c>
      <c r="G695" s="23">
        <f>SUBTOTAL(9,G696:G713)</f>
        <v>0</v>
      </c>
      <c r="H695" s="32" t="str">
        <f>IF(C695&lt;&gt;0,E695/C695,"-")</f>
        <v>-</v>
      </c>
      <c r="I695" s="32">
        <f>IF(D695&lt;&gt;0,E695/D695,"-")</f>
        <v>0</v>
      </c>
      <c r="J695" s="23">
        <f>SUBTOTAL(9,J696:J713)</f>
        <v>0</v>
      </c>
      <c r="K695" s="53">
        <f>SUBTOTAL(9,K696:K713)</f>
        <v>0</v>
      </c>
      <c r="L695" s="23">
        <f>SUBTOTAL(9,L696:L713)</f>
        <v>0</v>
      </c>
    </row>
    <row r="696" spans="1:12" ht="30" hidden="1" customHeight="1" x14ac:dyDescent="0.25">
      <c r="A696" s="1"/>
      <c r="B696" s="1"/>
      <c r="C696" s="6"/>
      <c r="D696" s="11"/>
      <c r="E696" s="11"/>
      <c r="F696" s="11"/>
      <c r="G696" s="20"/>
      <c r="H696" s="31"/>
      <c r="I696" s="31"/>
      <c r="J696" s="20"/>
      <c r="K696" s="51"/>
      <c r="L696" s="20"/>
    </row>
    <row r="697" spans="1:12" ht="409.6" hidden="1" customHeight="1" x14ac:dyDescent="0.25">
      <c r="A697" s="43" t="s">
        <v>13</v>
      </c>
      <c r="B697" s="43" t="s">
        <v>211</v>
      </c>
      <c r="C697" s="24">
        <f>SUBTOTAL(9,C698:C712)</f>
        <v>0</v>
      </c>
      <c r="D697" s="24">
        <f>SUBTOTAL(9,D698:D712)</f>
        <v>225630</v>
      </c>
      <c r="E697" s="24">
        <f>SUBTOTAL(9,E698:E712)</f>
        <v>0</v>
      </c>
      <c r="F697" s="24">
        <f>G697-D697</f>
        <v>-225630</v>
      </c>
      <c r="G697" s="24">
        <f>SUBTOTAL(9,G698:G712)</f>
        <v>0</v>
      </c>
      <c r="H697" s="33" t="str">
        <f>IF(C697&lt;&gt;0,E697/C697,"-")</f>
        <v>-</v>
      </c>
      <c r="I697" s="33">
        <f>IF(D697&lt;&gt;0,E697/D697,"-")</f>
        <v>0</v>
      </c>
      <c r="J697" s="24">
        <f>SUBTOTAL(9,J698:J712)</f>
        <v>0</v>
      </c>
      <c r="K697" s="54">
        <f>SUBTOTAL(9,K698:K712)</f>
        <v>0</v>
      </c>
      <c r="L697" s="24">
        <f>SUBTOTAL(9,L698:L712)</f>
        <v>0</v>
      </c>
    </row>
    <row r="698" spans="1:12" ht="30" hidden="1" customHeight="1" x14ac:dyDescent="0.25">
      <c r="A698" s="1"/>
      <c r="B698" s="1"/>
      <c r="C698" s="6"/>
      <c r="D698" s="12"/>
      <c r="E698" s="12"/>
      <c r="F698" s="12"/>
      <c r="G698" s="20"/>
      <c r="H698" s="31"/>
      <c r="I698" s="31"/>
      <c r="J698" s="20"/>
      <c r="K698" s="51"/>
      <c r="L698" s="20"/>
    </row>
    <row r="699" spans="1:12" ht="409.6" hidden="1" customHeight="1" x14ac:dyDescent="0.25">
      <c r="A699" s="44" t="s">
        <v>13</v>
      </c>
      <c r="B699" s="44" t="s">
        <v>211</v>
      </c>
      <c r="C699" s="26">
        <f>SUBTOTAL(9,C700:C711)</f>
        <v>0</v>
      </c>
      <c r="D699" s="26">
        <f>SUBTOTAL(9,D700:D711)</f>
        <v>225630</v>
      </c>
      <c r="E699" s="26">
        <f>SUBTOTAL(9,E700:E711)</f>
        <v>0</v>
      </c>
      <c r="F699" s="26">
        <f>G699-D699</f>
        <v>-225630</v>
      </c>
      <c r="G699" s="26">
        <f>SUBTOTAL(9,G700:G711)</f>
        <v>0</v>
      </c>
      <c r="H699" s="34" t="str">
        <f>IF(C699&lt;&gt;0,E699/C699,"-")</f>
        <v>-</v>
      </c>
      <c r="I699" s="34">
        <f>IF(D699&lt;&gt;0,E699/D699,"-")</f>
        <v>0</v>
      </c>
      <c r="J699" s="26">
        <f>SUBTOTAL(9,J700:J711)</f>
        <v>0</v>
      </c>
      <c r="K699" s="55">
        <f>SUBTOTAL(9,K700:K711)</f>
        <v>0</v>
      </c>
      <c r="L699" s="26">
        <f>SUBTOTAL(9,L700:L711)</f>
        <v>0</v>
      </c>
    </row>
    <row r="700" spans="1:12" ht="30" hidden="1" customHeight="1" x14ac:dyDescent="0.25">
      <c r="A700" s="1"/>
      <c r="B700" s="1"/>
      <c r="C700" s="6"/>
      <c r="D700" s="13"/>
      <c r="E700" s="13"/>
      <c r="F700" s="13"/>
      <c r="G700" s="20"/>
      <c r="H700" s="31"/>
      <c r="I700" s="31"/>
      <c r="J700" s="20"/>
      <c r="K700" s="51"/>
      <c r="L700" s="20"/>
    </row>
    <row r="701" spans="1:12" ht="409.6" hidden="1" customHeight="1" x14ac:dyDescent="0.25">
      <c r="A701" s="45" t="s">
        <v>13</v>
      </c>
      <c r="B701" s="45" t="s">
        <v>211</v>
      </c>
      <c r="C701" s="27">
        <f>SUBTOTAL(9,C702:C710)</f>
        <v>0</v>
      </c>
      <c r="D701" s="27">
        <f>SUBTOTAL(9,D702:D710)</f>
        <v>225630</v>
      </c>
      <c r="E701" s="27">
        <f>SUBTOTAL(9,E702:E710)</f>
        <v>0</v>
      </c>
      <c r="F701" s="27">
        <f>G701-D701</f>
        <v>-225630</v>
      </c>
      <c r="G701" s="27">
        <f>SUBTOTAL(9,G702:G710)</f>
        <v>0</v>
      </c>
      <c r="H701" s="35" t="str">
        <f>IF(C701&lt;&gt;0,E701/C701,"-")</f>
        <v>-</v>
      </c>
      <c r="I701" s="35">
        <f>IF(D701&lt;&gt;0,E701/D701,"-")</f>
        <v>0</v>
      </c>
      <c r="J701" s="27">
        <f>SUBTOTAL(9,J702:J710)</f>
        <v>0</v>
      </c>
      <c r="K701" s="56">
        <f>SUBTOTAL(9,K702:K710)</f>
        <v>0</v>
      </c>
      <c r="L701" s="27">
        <f>SUBTOTAL(9,L702:L710)</f>
        <v>0</v>
      </c>
    </row>
    <row r="702" spans="1:12" ht="30" hidden="1" customHeight="1" x14ac:dyDescent="0.25">
      <c r="A702" s="1"/>
      <c r="B702" s="1"/>
      <c r="C702" s="6"/>
      <c r="D702" s="14"/>
      <c r="E702" s="14"/>
      <c r="F702" s="14"/>
      <c r="G702" s="20"/>
      <c r="H702" s="31"/>
      <c r="I702" s="31"/>
      <c r="J702" s="20"/>
      <c r="K702" s="51"/>
      <c r="L702" s="20"/>
    </row>
    <row r="703" spans="1:12" ht="409.6" hidden="1" customHeight="1" x14ac:dyDescent="0.25">
      <c r="A703" s="46" t="s">
        <v>13</v>
      </c>
      <c r="B703" s="46" t="s">
        <v>211</v>
      </c>
      <c r="C703" s="25">
        <f>SUBTOTAL(9,C704:C709)</f>
        <v>0</v>
      </c>
      <c r="D703" s="25">
        <f>SUBTOTAL(9,D704:D709)</f>
        <v>225630</v>
      </c>
      <c r="E703" s="25">
        <f>SUBTOTAL(9,E704:E709)</f>
        <v>0</v>
      </c>
      <c r="F703" s="25">
        <f>G703-D703</f>
        <v>-225630</v>
      </c>
      <c r="G703" s="25">
        <f>SUBTOTAL(9,G704:G709)</f>
        <v>0</v>
      </c>
      <c r="H703" s="36" t="str">
        <f>IF(C703&lt;&gt;0,E703/C703,"-")</f>
        <v>-</v>
      </c>
      <c r="I703" s="36">
        <f>IF(D703&lt;&gt;0,E703/D703,"-")</f>
        <v>0</v>
      </c>
      <c r="J703" s="25">
        <f>SUBTOTAL(9,J704:J709)</f>
        <v>0</v>
      </c>
      <c r="K703" s="57">
        <f>SUBTOTAL(9,K704:K709)</f>
        <v>0</v>
      </c>
      <c r="L703" s="25">
        <f>SUBTOTAL(9,L704:L709)</f>
        <v>0</v>
      </c>
    </row>
    <row r="704" spans="1:12" ht="22.5" hidden="1" customHeight="1" x14ac:dyDescent="0.25">
      <c r="A704" s="1"/>
      <c r="B704" s="1"/>
      <c r="C704" s="6"/>
      <c r="D704" s="14"/>
      <c r="E704" s="14"/>
      <c r="F704" s="14"/>
      <c r="G704" s="14"/>
      <c r="H704" s="37"/>
      <c r="I704" s="37"/>
      <c r="J704" s="14"/>
      <c r="K704" s="58"/>
      <c r="L704" s="14"/>
    </row>
    <row r="705" spans="1:12" ht="409.6" hidden="1" customHeight="1" x14ac:dyDescent="0.25">
      <c r="A705" s="47" t="s">
        <v>13</v>
      </c>
      <c r="B705" s="47" t="s">
        <v>211</v>
      </c>
      <c r="C705" s="14">
        <f>SUBTOTAL(9,C706:C708)</f>
        <v>0</v>
      </c>
      <c r="D705" s="14">
        <f>SUBTOTAL(9,D706:D708)</f>
        <v>225630</v>
      </c>
      <c r="E705" s="14">
        <f>SUBTOTAL(9,E706:E708)</f>
        <v>0</v>
      </c>
      <c r="F705" s="14">
        <f>G705-D705</f>
        <v>-225630</v>
      </c>
      <c r="G705" s="14">
        <f>SUBTOTAL(9,G706:G708)</f>
        <v>0</v>
      </c>
      <c r="H705" s="37" t="str">
        <f>IF(C705&lt;&gt;0,E705/C705,"-")</f>
        <v>-</v>
      </c>
      <c r="I705" s="37">
        <f>IF(D705&lt;&gt;0,E705/D705,"-")</f>
        <v>0</v>
      </c>
      <c r="J705" s="14">
        <f>SUBTOTAL(9,J706:J708)</f>
        <v>0</v>
      </c>
      <c r="K705" s="58">
        <f>SUBTOTAL(9,K706:K708)</f>
        <v>0</v>
      </c>
      <c r="L705" s="14">
        <f>SUBTOTAL(9,L706:L708)</f>
        <v>0</v>
      </c>
    </row>
    <row r="706" spans="1:12" ht="30" hidden="1" customHeight="1" x14ac:dyDescent="0.25">
      <c r="A706" s="1"/>
      <c r="B706" s="1"/>
      <c r="C706" s="6"/>
      <c r="D706" s="21"/>
      <c r="E706" s="21"/>
      <c r="F706" s="21"/>
      <c r="G706" s="20"/>
      <c r="H706" s="31"/>
      <c r="I706" s="31"/>
      <c r="J706" s="20"/>
      <c r="K706" s="51"/>
      <c r="L706" s="20"/>
    </row>
    <row r="707" spans="1:12" ht="15" customHeight="1" x14ac:dyDescent="0.25">
      <c r="A707" s="48" t="s">
        <v>13</v>
      </c>
      <c r="B707" s="48" t="s">
        <v>211</v>
      </c>
      <c r="C707" s="3">
        <v>0</v>
      </c>
      <c r="D707" s="3">
        <v>225630</v>
      </c>
      <c r="E707" s="3">
        <v>0</v>
      </c>
      <c r="F707" s="3">
        <f>G707-D707</f>
        <v>-225630</v>
      </c>
      <c r="G707" s="3"/>
      <c r="H707" s="29" t="str">
        <f>IF(C707&lt;&gt;0,0/C707,"-")</f>
        <v>-</v>
      </c>
      <c r="I707" s="29">
        <f>IF(D707&lt;&gt;0,E707/D707,"-")</f>
        <v>0</v>
      </c>
      <c r="J707" s="3">
        <v>0</v>
      </c>
      <c r="K707" s="59">
        <v>0</v>
      </c>
      <c r="L707" s="49">
        <v>0</v>
      </c>
    </row>
    <row r="708" spans="1:12" hidden="1" x14ac:dyDescent="0.25">
      <c r="A708" s="1"/>
      <c r="B708" s="1"/>
      <c r="C708" s="6"/>
      <c r="D708" s="3"/>
      <c r="E708" s="3"/>
      <c r="F708" s="3"/>
      <c r="G708" s="3"/>
      <c r="H708" s="29"/>
      <c r="I708" s="29"/>
      <c r="J708" s="3"/>
      <c r="K708" s="59"/>
      <c r="L708" s="3"/>
    </row>
    <row r="709" spans="1:12" hidden="1" x14ac:dyDescent="0.25">
      <c r="A709" s="1"/>
      <c r="B709" s="1"/>
      <c r="C709" s="6"/>
      <c r="D709" s="6"/>
      <c r="E709" s="6"/>
      <c r="F709" s="6"/>
      <c r="G709" s="20"/>
      <c r="H709" s="31"/>
      <c r="I709" s="31"/>
      <c r="J709" s="20"/>
      <c r="K709" s="51"/>
      <c r="L709" s="20"/>
    </row>
    <row r="710" spans="1:12" ht="20.100000000000001" hidden="1" customHeight="1" x14ac:dyDescent="0.25">
      <c r="A710" s="1"/>
      <c r="B710" s="1"/>
      <c r="C710" s="6"/>
      <c r="D710" s="6"/>
      <c r="E710" s="6"/>
      <c r="F710" s="6"/>
      <c r="G710" s="20"/>
      <c r="H710" s="31"/>
      <c r="I710" s="31"/>
      <c r="J710" s="20"/>
      <c r="K710" s="51"/>
      <c r="L710" s="20"/>
    </row>
    <row r="711" spans="1:12" ht="20.100000000000001" hidden="1" customHeight="1" x14ac:dyDescent="0.25">
      <c r="A711" s="1"/>
      <c r="B711" s="1"/>
      <c r="C711" s="6"/>
      <c r="D711" s="6"/>
      <c r="E711" s="6"/>
      <c r="F711" s="6"/>
      <c r="G711" s="20"/>
      <c r="H711" s="31"/>
      <c r="I711" s="31"/>
      <c r="J711" s="20"/>
      <c r="K711" s="51"/>
      <c r="L711" s="20"/>
    </row>
    <row r="712" spans="1:12" ht="20.100000000000001" hidden="1" customHeight="1" x14ac:dyDescent="0.25">
      <c r="A712" s="1"/>
      <c r="B712" s="1"/>
      <c r="C712" s="6"/>
      <c r="D712" s="6"/>
      <c r="E712" s="6"/>
      <c r="F712" s="6"/>
      <c r="G712" s="20"/>
      <c r="H712" s="31"/>
      <c r="I712" s="31"/>
      <c r="J712" s="20"/>
      <c r="K712" s="51"/>
      <c r="L712" s="20"/>
    </row>
    <row r="713" spans="1:12" ht="20.100000000000001" hidden="1" customHeight="1" x14ac:dyDescent="0.25">
      <c r="A713" s="1"/>
      <c r="B713" s="1"/>
      <c r="C713" s="6"/>
      <c r="D713" s="6"/>
      <c r="E713" s="6"/>
      <c r="F713" s="6"/>
      <c r="G713" s="20"/>
      <c r="H713" s="31"/>
      <c r="I713" s="31"/>
      <c r="J713" s="20"/>
      <c r="K713" s="51"/>
      <c r="L713" s="20"/>
    </row>
    <row r="714" spans="1:12" s="16" customFormat="1" ht="409.6" hidden="1" customHeight="1" x14ac:dyDescent="0.25">
      <c r="A714" s="42" t="s">
        <v>14</v>
      </c>
      <c r="B714" s="42" t="s">
        <v>190</v>
      </c>
      <c r="C714" s="23">
        <f>SUBTOTAL(9,C715:C732)</f>
        <v>0</v>
      </c>
      <c r="D714" s="23">
        <f>SUBTOTAL(9,D715:D732)</f>
        <v>14940</v>
      </c>
      <c r="E714" s="23">
        <f>SUBTOTAL(9,E715:E732)</f>
        <v>0</v>
      </c>
      <c r="F714" s="23">
        <f>G714-D714</f>
        <v>-14940</v>
      </c>
      <c r="G714" s="23">
        <f>SUBTOTAL(9,G715:G732)</f>
        <v>0</v>
      </c>
      <c r="H714" s="32" t="str">
        <f>IF(C714&lt;&gt;0,E714/C714,"-")</f>
        <v>-</v>
      </c>
      <c r="I714" s="32">
        <f>IF(D714&lt;&gt;0,E714/D714,"-")</f>
        <v>0</v>
      </c>
      <c r="J714" s="23">
        <f>SUBTOTAL(9,J715:J732)</f>
        <v>0</v>
      </c>
      <c r="K714" s="53">
        <f>SUBTOTAL(9,K715:K732)</f>
        <v>0</v>
      </c>
      <c r="L714" s="23">
        <f>SUBTOTAL(9,L715:L732)</f>
        <v>0</v>
      </c>
    </row>
    <row r="715" spans="1:12" ht="30" hidden="1" customHeight="1" x14ac:dyDescent="0.25">
      <c r="A715" s="1"/>
      <c r="B715" s="1"/>
      <c r="C715" s="6"/>
      <c r="D715" s="11"/>
      <c r="E715" s="11"/>
      <c r="F715" s="11"/>
      <c r="G715" s="20"/>
      <c r="H715" s="31"/>
      <c r="I715" s="31"/>
      <c r="J715" s="20"/>
      <c r="K715" s="51"/>
      <c r="L715" s="20"/>
    </row>
    <row r="716" spans="1:12" ht="409.6" hidden="1" customHeight="1" x14ac:dyDescent="0.25">
      <c r="A716" s="43" t="s">
        <v>14</v>
      </c>
      <c r="B716" s="43" t="s">
        <v>190</v>
      </c>
      <c r="C716" s="24">
        <f>SUBTOTAL(9,C717:C731)</f>
        <v>0</v>
      </c>
      <c r="D716" s="24">
        <f>SUBTOTAL(9,D717:D731)</f>
        <v>14940</v>
      </c>
      <c r="E716" s="24">
        <f>SUBTOTAL(9,E717:E731)</f>
        <v>0</v>
      </c>
      <c r="F716" s="24">
        <f>G716-D716</f>
        <v>-14940</v>
      </c>
      <c r="G716" s="24">
        <f>SUBTOTAL(9,G717:G731)</f>
        <v>0</v>
      </c>
      <c r="H716" s="33" t="str">
        <f>IF(C716&lt;&gt;0,E716/C716,"-")</f>
        <v>-</v>
      </c>
      <c r="I716" s="33">
        <f>IF(D716&lt;&gt;0,E716/D716,"-")</f>
        <v>0</v>
      </c>
      <c r="J716" s="24">
        <f>SUBTOTAL(9,J717:J731)</f>
        <v>0</v>
      </c>
      <c r="K716" s="54">
        <f>SUBTOTAL(9,K717:K731)</f>
        <v>0</v>
      </c>
      <c r="L716" s="24">
        <f>SUBTOTAL(9,L717:L731)</f>
        <v>0</v>
      </c>
    </row>
    <row r="717" spans="1:12" ht="30" hidden="1" customHeight="1" x14ac:dyDescent="0.25">
      <c r="A717" s="1"/>
      <c r="B717" s="1"/>
      <c r="C717" s="6"/>
      <c r="D717" s="12"/>
      <c r="E717" s="12"/>
      <c r="F717" s="12"/>
      <c r="G717" s="20"/>
      <c r="H717" s="31"/>
      <c r="I717" s="31"/>
      <c r="J717" s="20"/>
      <c r="K717" s="51"/>
      <c r="L717" s="20"/>
    </row>
    <row r="718" spans="1:12" ht="409.6" hidden="1" customHeight="1" x14ac:dyDescent="0.25">
      <c r="A718" s="44" t="s">
        <v>14</v>
      </c>
      <c r="B718" s="44" t="s">
        <v>190</v>
      </c>
      <c r="C718" s="26">
        <f>SUBTOTAL(9,C719:C730)</f>
        <v>0</v>
      </c>
      <c r="D718" s="26">
        <f>SUBTOTAL(9,D719:D730)</f>
        <v>14940</v>
      </c>
      <c r="E718" s="26">
        <f>SUBTOTAL(9,E719:E730)</f>
        <v>0</v>
      </c>
      <c r="F718" s="26">
        <f>G718-D718</f>
        <v>-14940</v>
      </c>
      <c r="G718" s="26">
        <f>SUBTOTAL(9,G719:G730)</f>
        <v>0</v>
      </c>
      <c r="H718" s="34" t="str">
        <f>IF(C718&lt;&gt;0,E718/C718,"-")</f>
        <v>-</v>
      </c>
      <c r="I718" s="34">
        <f>IF(D718&lt;&gt;0,E718/D718,"-")</f>
        <v>0</v>
      </c>
      <c r="J718" s="26">
        <f>SUBTOTAL(9,J719:J730)</f>
        <v>0</v>
      </c>
      <c r="K718" s="55">
        <f>SUBTOTAL(9,K719:K730)</f>
        <v>0</v>
      </c>
      <c r="L718" s="26">
        <f>SUBTOTAL(9,L719:L730)</f>
        <v>0</v>
      </c>
    </row>
    <row r="719" spans="1:12" ht="30" hidden="1" customHeight="1" x14ac:dyDescent="0.25">
      <c r="A719" s="1"/>
      <c r="B719" s="1"/>
      <c r="C719" s="6"/>
      <c r="D719" s="13"/>
      <c r="E719" s="13"/>
      <c r="F719" s="13"/>
      <c r="G719" s="20"/>
      <c r="H719" s="31"/>
      <c r="I719" s="31"/>
      <c r="J719" s="20"/>
      <c r="K719" s="51"/>
      <c r="L719" s="20"/>
    </row>
    <row r="720" spans="1:12" ht="409.6" hidden="1" customHeight="1" x14ac:dyDescent="0.25">
      <c r="A720" s="45" t="s">
        <v>14</v>
      </c>
      <c r="B720" s="45" t="s">
        <v>190</v>
      </c>
      <c r="C720" s="27">
        <f>SUBTOTAL(9,C721:C729)</f>
        <v>0</v>
      </c>
      <c r="D720" s="27">
        <f>SUBTOTAL(9,D721:D729)</f>
        <v>14940</v>
      </c>
      <c r="E720" s="27">
        <f>SUBTOTAL(9,E721:E729)</f>
        <v>0</v>
      </c>
      <c r="F720" s="27">
        <f>G720-D720</f>
        <v>-14940</v>
      </c>
      <c r="G720" s="27">
        <f>SUBTOTAL(9,G721:G729)</f>
        <v>0</v>
      </c>
      <c r="H720" s="35" t="str">
        <f>IF(C720&lt;&gt;0,E720/C720,"-")</f>
        <v>-</v>
      </c>
      <c r="I720" s="35">
        <f>IF(D720&lt;&gt;0,E720/D720,"-")</f>
        <v>0</v>
      </c>
      <c r="J720" s="27">
        <f>SUBTOTAL(9,J721:J729)</f>
        <v>0</v>
      </c>
      <c r="K720" s="56">
        <f>SUBTOTAL(9,K721:K729)</f>
        <v>0</v>
      </c>
      <c r="L720" s="27">
        <f>SUBTOTAL(9,L721:L729)</f>
        <v>0</v>
      </c>
    </row>
    <row r="721" spans="1:12" ht="30" hidden="1" customHeight="1" x14ac:dyDescent="0.25">
      <c r="A721" s="1"/>
      <c r="B721" s="1"/>
      <c r="C721" s="6"/>
      <c r="D721" s="14"/>
      <c r="E721" s="14"/>
      <c r="F721" s="14"/>
      <c r="G721" s="20"/>
      <c r="H721" s="31"/>
      <c r="I721" s="31"/>
      <c r="J721" s="20"/>
      <c r="K721" s="51"/>
      <c r="L721" s="20"/>
    </row>
    <row r="722" spans="1:12" ht="409.6" hidden="1" customHeight="1" x14ac:dyDescent="0.25">
      <c r="A722" s="46" t="s">
        <v>14</v>
      </c>
      <c r="B722" s="46" t="s">
        <v>190</v>
      </c>
      <c r="C722" s="25">
        <f>SUBTOTAL(9,C723:C728)</f>
        <v>0</v>
      </c>
      <c r="D722" s="25">
        <f>SUBTOTAL(9,D723:D728)</f>
        <v>14940</v>
      </c>
      <c r="E722" s="25">
        <f>SUBTOTAL(9,E723:E728)</f>
        <v>0</v>
      </c>
      <c r="F722" s="25">
        <f>G722-D722</f>
        <v>-14940</v>
      </c>
      <c r="G722" s="25">
        <f>SUBTOTAL(9,G723:G728)</f>
        <v>0</v>
      </c>
      <c r="H722" s="36" t="str">
        <f>IF(C722&lt;&gt;0,E722/C722,"-")</f>
        <v>-</v>
      </c>
      <c r="I722" s="36">
        <f>IF(D722&lt;&gt;0,E722/D722,"-")</f>
        <v>0</v>
      </c>
      <c r="J722" s="25">
        <f>SUBTOTAL(9,J723:J728)</f>
        <v>0</v>
      </c>
      <c r="K722" s="57">
        <f>SUBTOTAL(9,K723:K728)</f>
        <v>0</v>
      </c>
      <c r="L722" s="25">
        <f>SUBTOTAL(9,L723:L728)</f>
        <v>0</v>
      </c>
    </row>
    <row r="723" spans="1:12" ht="22.5" hidden="1" customHeight="1" x14ac:dyDescent="0.25">
      <c r="A723" s="1"/>
      <c r="B723" s="1"/>
      <c r="C723" s="6"/>
      <c r="D723" s="14"/>
      <c r="E723" s="14"/>
      <c r="F723" s="14"/>
      <c r="G723" s="14"/>
      <c r="H723" s="37"/>
      <c r="I723" s="37"/>
      <c r="J723" s="14"/>
      <c r="K723" s="58"/>
      <c r="L723" s="14"/>
    </row>
    <row r="724" spans="1:12" ht="409.6" hidden="1" customHeight="1" x14ac:dyDescent="0.25">
      <c r="A724" s="47" t="s">
        <v>14</v>
      </c>
      <c r="B724" s="47" t="s">
        <v>190</v>
      </c>
      <c r="C724" s="14">
        <f>SUBTOTAL(9,C725:C727)</f>
        <v>0</v>
      </c>
      <c r="D724" s="14">
        <f>SUBTOTAL(9,D725:D727)</f>
        <v>14940</v>
      </c>
      <c r="E724" s="14">
        <f>SUBTOTAL(9,E725:E727)</f>
        <v>0</v>
      </c>
      <c r="F724" s="14">
        <f>G724-D724</f>
        <v>-14940</v>
      </c>
      <c r="G724" s="14">
        <f>SUBTOTAL(9,G725:G727)</f>
        <v>0</v>
      </c>
      <c r="H724" s="37" t="str">
        <f>IF(C724&lt;&gt;0,E724/C724,"-")</f>
        <v>-</v>
      </c>
      <c r="I724" s="37">
        <f>IF(D724&lt;&gt;0,E724/D724,"-")</f>
        <v>0</v>
      </c>
      <c r="J724" s="14">
        <f>SUBTOTAL(9,J725:J727)</f>
        <v>0</v>
      </c>
      <c r="K724" s="58">
        <f>SUBTOTAL(9,K725:K727)</f>
        <v>0</v>
      </c>
      <c r="L724" s="14">
        <f>SUBTOTAL(9,L725:L727)</f>
        <v>0</v>
      </c>
    </row>
    <row r="725" spans="1:12" ht="30" hidden="1" customHeight="1" x14ac:dyDescent="0.25">
      <c r="A725" s="1"/>
      <c r="B725" s="1"/>
      <c r="C725" s="6"/>
      <c r="D725" s="21"/>
      <c r="E725" s="21"/>
      <c r="F725" s="21"/>
      <c r="G725" s="20"/>
      <c r="H725" s="31"/>
      <c r="I725" s="31"/>
      <c r="J725" s="20"/>
      <c r="K725" s="51"/>
      <c r="L725" s="20"/>
    </row>
    <row r="726" spans="1:12" ht="15" customHeight="1" x14ac:dyDescent="0.25">
      <c r="A726" s="48" t="s">
        <v>14</v>
      </c>
      <c r="B726" s="48" t="s">
        <v>190</v>
      </c>
      <c r="C726" s="3">
        <v>0</v>
      </c>
      <c r="D726" s="3">
        <v>14940</v>
      </c>
      <c r="E726" s="3">
        <v>0</v>
      </c>
      <c r="F726" s="3">
        <f>G726-D726</f>
        <v>-14940</v>
      </c>
      <c r="G726" s="3"/>
      <c r="H726" s="29" t="str">
        <f>IF(C726&lt;&gt;0,0/C726,"-")</f>
        <v>-</v>
      </c>
      <c r="I726" s="29">
        <f>IF(D726&lt;&gt;0,E726/D726,"-")</f>
        <v>0</v>
      </c>
      <c r="J726" s="3">
        <v>0</v>
      </c>
      <c r="K726" s="59">
        <v>0</v>
      </c>
      <c r="L726" s="49">
        <v>0</v>
      </c>
    </row>
    <row r="727" spans="1:12" hidden="1" x14ac:dyDescent="0.25">
      <c r="A727" s="1"/>
      <c r="B727" s="1"/>
      <c r="C727" s="6"/>
      <c r="D727" s="3"/>
      <c r="E727" s="3"/>
      <c r="F727" s="3"/>
      <c r="G727" s="3"/>
      <c r="H727" s="29"/>
      <c r="I727" s="29"/>
      <c r="J727" s="3"/>
      <c r="K727" s="59"/>
      <c r="L727" s="3"/>
    </row>
    <row r="728" spans="1:12" hidden="1" x14ac:dyDescent="0.25">
      <c r="A728" s="1"/>
      <c r="B728" s="1"/>
      <c r="C728" s="6"/>
      <c r="D728" s="6"/>
      <c r="E728" s="6"/>
      <c r="F728" s="6"/>
      <c r="G728" s="20"/>
      <c r="H728" s="31"/>
      <c r="I728" s="31"/>
      <c r="J728" s="20"/>
      <c r="K728" s="51"/>
      <c r="L728" s="20"/>
    </row>
    <row r="729" spans="1:12" ht="20.100000000000001" hidden="1" customHeight="1" x14ac:dyDescent="0.25">
      <c r="A729" s="1"/>
      <c r="B729" s="1"/>
      <c r="C729" s="6"/>
      <c r="D729" s="6"/>
      <c r="E729" s="6"/>
      <c r="F729" s="6"/>
      <c r="G729" s="20"/>
      <c r="H729" s="31"/>
      <c r="I729" s="31"/>
      <c r="J729" s="20"/>
      <c r="K729" s="51"/>
      <c r="L729" s="20"/>
    </row>
    <row r="730" spans="1:12" ht="20.100000000000001" hidden="1" customHeight="1" x14ac:dyDescent="0.25">
      <c r="A730" s="1"/>
      <c r="B730" s="1"/>
      <c r="C730" s="6"/>
      <c r="D730" s="6"/>
      <c r="E730" s="6"/>
      <c r="F730" s="6"/>
      <c r="G730" s="20"/>
      <c r="H730" s="31"/>
      <c r="I730" s="31"/>
      <c r="J730" s="20"/>
      <c r="K730" s="51"/>
      <c r="L730" s="20"/>
    </row>
    <row r="731" spans="1:12" ht="20.100000000000001" hidden="1" customHeight="1" x14ac:dyDescent="0.25">
      <c r="A731" s="1"/>
      <c r="B731" s="1"/>
      <c r="C731" s="6"/>
      <c r="D731" s="6"/>
      <c r="E731" s="6"/>
      <c r="F731" s="6"/>
      <c r="G731" s="20"/>
      <c r="H731" s="31"/>
      <c r="I731" s="31"/>
      <c r="J731" s="20"/>
      <c r="K731" s="51"/>
      <c r="L731" s="20"/>
    </row>
    <row r="732" spans="1:12" ht="20.100000000000001" hidden="1" customHeight="1" x14ac:dyDescent="0.25">
      <c r="A732" s="1"/>
      <c r="B732" s="1"/>
      <c r="C732" s="6"/>
      <c r="D732" s="6"/>
      <c r="E732" s="6"/>
      <c r="F732" s="6"/>
      <c r="G732" s="20"/>
      <c r="H732" s="31"/>
      <c r="I732" s="31"/>
      <c r="J732" s="20"/>
      <c r="K732" s="51"/>
      <c r="L732" s="20"/>
    </row>
    <row r="733" spans="1:12" s="16" customFormat="1" ht="409.6" hidden="1" customHeight="1" x14ac:dyDescent="0.25">
      <c r="A733" s="42" t="s">
        <v>15</v>
      </c>
      <c r="B733" s="42" t="s">
        <v>173</v>
      </c>
      <c r="C733" s="23">
        <f>SUBTOTAL(9,C734:C751)</f>
        <v>0</v>
      </c>
      <c r="D733" s="23">
        <f>SUBTOTAL(9,D734:D751)</f>
        <v>10620</v>
      </c>
      <c r="E733" s="23">
        <f>SUBTOTAL(9,E734:E751)</f>
        <v>0</v>
      </c>
      <c r="F733" s="23">
        <f>G733-D733</f>
        <v>-10620</v>
      </c>
      <c r="G733" s="23">
        <f>SUBTOTAL(9,G734:G751)</f>
        <v>0</v>
      </c>
      <c r="H733" s="32" t="str">
        <f>IF(C733&lt;&gt;0,E733/C733,"-")</f>
        <v>-</v>
      </c>
      <c r="I733" s="32">
        <f>IF(D733&lt;&gt;0,E733/D733,"-")</f>
        <v>0</v>
      </c>
      <c r="J733" s="23">
        <f>SUBTOTAL(9,J734:J751)</f>
        <v>0</v>
      </c>
      <c r="K733" s="53">
        <f>SUBTOTAL(9,K734:K751)</f>
        <v>0</v>
      </c>
      <c r="L733" s="23">
        <f>SUBTOTAL(9,L734:L751)</f>
        <v>0</v>
      </c>
    </row>
    <row r="734" spans="1:12" ht="30" hidden="1" customHeight="1" x14ac:dyDescent="0.25">
      <c r="A734" s="1"/>
      <c r="B734" s="1"/>
      <c r="C734" s="6"/>
      <c r="D734" s="11"/>
      <c r="E734" s="11"/>
      <c r="F734" s="11"/>
      <c r="G734" s="20"/>
      <c r="H734" s="31"/>
      <c r="I734" s="31"/>
      <c r="J734" s="20"/>
      <c r="K734" s="51"/>
      <c r="L734" s="20"/>
    </row>
    <row r="735" spans="1:12" ht="409.6" hidden="1" customHeight="1" x14ac:dyDescent="0.25">
      <c r="A735" s="43" t="s">
        <v>15</v>
      </c>
      <c r="B735" s="43" t="s">
        <v>173</v>
      </c>
      <c r="C735" s="24">
        <f>SUBTOTAL(9,C736:C750)</f>
        <v>0</v>
      </c>
      <c r="D735" s="24">
        <f>SUBTOTAL(9,D736:D750)</f>
        <v>10620</v>
      </c>
      <c r="E735" s="24">
        <f>SUBTOTAL(9,E736:E750)</f>
        <v>0</v>
      </c>
      <c r="F735" s="24">
        <f>G735-D735</f>
        <v>-10620</v>
      </c>
      <c r="G735" s="24">
        <f>SUBTOTAL(9,G736:G750)</f>
        <v>0</v>
      </c>
      <c r="H735" s="33" t="str">
        <f>IF(C735&lt;&gt;0,E735/C735,"-")</f>
        <v>-</v>
      </c>
      <c r="I735" s="33">
        <f>IF(D735&lt;&gt;0,E735/D735,"-")</f>
        <v>0</v>
      </c>
      <c r="J735" s="24">
        <f>SUBTOTAL(9,J736:J750)</f>
        <v>0</v>
      </c>
      <c r="K735" s="54">
        <f>SUBTOTAL(9,K736:K750)</f>
        <v>0</v>
      </c>
      <c r="L735" s="24">
        <f>SUBTOTAL(9,L736:L750)</f>
        <v>0</v>
      </c>
    </row>
    <row r="736" spans="1:12" ht="30" hidden="1" customHeight="1" x14ac:dyDescent="0.25">
      <c r="A736" s="1"/>
      <c r="B736" s="1"/>
      <c r="C736" s="6"/>
      <c r="D736" s="12"/>
      <c r="E736" s="12"/>
      <c r="F736" s="12"/>
      <c r="G736" s="20"/>
      <c r="H736" s="31"/>
      <c r="I736" s="31"/>
      <c r="J736" s="20"/>
      <c r="K736" s="51"/>
      <c r="L736" s="20"/>
    </row>
    <row r="737" spans="1:12" ht="409.6" hidden="1" customHeight="1" x14ac:dyDescent="0.25">
      <c r="A737" s="44" t="s">
        <v>15</v>
      </c>
      <c r="B737" s="44" t="s">
        <v>173</v>
      </c>
      <c r="C737" s="26">
        <f>SUBTOTAL(9,C738:C749)</f>
        <v>0</v>
      </c>
      <c r="D737" s="26">
        <f>SUBTOTAL(9,D738:D749)</f>
        <v>10620</v>
      </c>
      <c r="E737" s="26">
        <f>SUBTOTAL(9,E738:E749)</f>
        <v>0</v>
      </c>
      <c r="F737" s="26">
        <f>G737-D737</f>
        <v>-10620</v>
      </c>
      <c r="G737" s="26">
        <f>SUBTOTAL(9,G738:G749)</f>
        <v>0</v>
      </c>
      <c r="H737" s="34" t="str">
        <f>IF(C737&lt;&gt;0,E737/C737,"-")</f>
        <v>-</v>
      </c>
      <c r="I737" s="34">
        <f>IF(D737&lt;&gt;0,E737/D737,"-")</f>
        <v>0</v>
      </c>
      <c r="J737" s="26">
        <f>SUBTOTAL(9,J738:J749)</f>
        <v>0</v>
      </c>
      <c r="K737" s="55">
        <f>SUBTOTAL(9,K738:K749)</f>
        <v>0</v>
      </c>
      <c r="L737" s="26">
        <f>SUBTOTAL(9,L738:L749)</f>
        <v>0</v>
      </c>
    </row>
    <row r="738" spans="1:12" ht="30" hidden="1" customHeight="1" x14ac:dyDescent="0.25">
      <c r="A738" s="1"/>
      <c r="B738" s="1"/>
      <c r="C738" s="6"/>
      <c r="D738" s="13"/>
      <c r="E738" s="13"/>
      <c r="F738" s="13"/>
      <c r="G738" s="20"/>
      <c r="H738" s="31"/>
      <c r="I738" s="31"/>
      <c r="J738" s="20"/>
      <c r="K738" s="51"/>
      <c r="L738" s="20"/>
    </row>
    <row r="739" spans="1:12" ht="409.6" hidden="1" customHeight="1" x14ac:dyDescent="0.25">
      <c r="A739" s="45" t="s">
        <v>15</v>
      </c>
      <c r="B739" s="45" t="s">
        <v>173</v>
      </c>
      <c r="C739" s="27">
        <f>SUBTOTAL(9,C740:C748)</f>
        <v>0</v>
      </c>
      <c r="D739" s="27">
        <f>SUBTOTAL(9,D740:D748)</f>
        <v>10620</v>
      </c>
      <c r="E739" s="27">
        <f>SUBTOTAL(9,E740:E748)</f>
        <v>0</v>
      </c>
      <c r="F739" s="27">
        <f>G739-D739</f>
        <v>-10620</v>
      </c>
      <c r="G739" s="27">
        <f>SUBTOTAL(9,G740:G748)</f>
        <v>0</v>
      </c>
      <c r="H739" s="35" t="str">
        <f>IF(C739&lt;&gt;0,E739/C739,"-")</f>
        <v>-</v>
      </c>
      <c r="I739" s="35">
        <f>IF(D739&lt;&gt;0,E739/D739,"-")</f>
        <v>0</v>
      </c>
      <c r="J739" s="27">
        <f>SUBTOTAL(9,J740:J748)</f>
        <v>0</v>
      </c>
      <c r="K739" s="56">
        <f>SUBTOTAL(9,K740:K748)</f>
        <v>0</v>
      </c>
      <c r="L739" s="27">
        <f>SUBTOTAL(9,L740:L748)</f>
        <v>0</v>
      </c>
    </row>
    <row r="740" spans="1:12" ht="30" hidden="1" customHeight="1" x14ac:dyDescent="0.25">
      <c r="A740" s="1"/>
      <c r="B740" s="1"/>
      <c r="C740" s="6"/>
      <c r="D740" s="14"/>
      <c r="E740" s="14"/>
      <c r="F740" s="14"/>
      <c r="G740" s="20"/>
      <c r="H740" s="31"/>
      <c r="I740" s="31"/>
      <c r="J740" s="20"/>
      <c r="K740" s="51"/>
      <c r="L740" s="20"/>
    </row>
    <row r="741" spans="1:12" ht="409.6" hidden="1" customHeight="1" x14ac:dyDescent="0.25">
      <c r="A741" s="46" t="s">
        <v>15</v>
      </c>
      <c r="B741" s="46" t="s">
        <v>173</v>
      </c>
      <c r="C741" s="25">
        <f>SUBTOTAL(9,C742:C747)</f>
        <v>0</v>
      </c>
      <c r="D741" s="25">
        <f>SUBTOTAL(9,D742:D747)</f>
        <v>10620</v>
      </c>
      <c r="E741" s="25">
        <f>SUBTOTAL(9,E742:E747)</f>
        <v>0</v>
      </c>
      <c r="F741" s="25">
        <f>G741-D741</f>
        <v>-10620</v>
      </c>
      <c r="G741" s="25">
        <f>SUBTOTAL(9,G742:G747)</f>
        <v>0</v>
      </c>
      <c r="H741" s="36" t="str">
        <f>IF(C741&lt;&gt;0,E741/C741,"-")</f>
        <v>-</v>
      </c>
      <c r="I741" s="36">
        <f>IF(D741&lt;&gt;0,E741/D741,"-")</f>
        <v>0</v>
      </c>
      <c r="J741" s="25">
        <f>SUBTOTAL(9,J742:J747)</f>
        <v>0</v>
      </c>
      <c r="K741" s="57">
        <f>SUBTOTAL(9,K742:K747)</f>
        <v>0</v>
      </c>
      <c r="L741" s="25">
        <f>SUBTOTAL(9,L742:L747)</f>
        <v>0</v>
      </c>
    </row>
    <row r="742" spans="1:12" ht="22.5" hidden="1" customHeight="1" x14ac:dyDescent="0.25">
      <c r="A742" s="1"/>
      <c r="B742" s="1"/>
      <c r="C742" s="6"/>
      <c r="D742" s="14"/>
      <c r="E742" s="14"/>
      <c r="F742" s="14"/>
      <c r="G742" s="14"/>
      <c r="H742" s="37"/>
      <c r="I742" s="37"/>
      <c r="J742" s="14"/>
      <c r="K742" s="58"/>
      <c r="L742" s="14"/>
    </row>
    <row r="743" spans="1:12" ht="409.6" hidden="1" customHeight="1" x14ac:dyDescent="0.25">
      <c r="A743" s="47" t="s">
        <v>15</v>
      </c>
      <c r="B743" s="47" t="s">
        <v>173</v>
      </c>
      <c r="C743" s="14">
        <f>SUBTOTAL(9,C744:C746)</f>
        <v>0</v>
      </c>
      <c r="D743" s="14">
        <f>SUBTOTAL(9,D744:D746)</f>
        <v>10620</v>
      </c>
      <c r="E743" s="14">
        <f>SUBTOTAL(9,E744:E746)</f>
        <v>0</v>
      </c>
      <c r="F743" s="14">
        <f>G743-D743</f>
        <v>-10620</v>
      </c>
      <c r="G743" s="14">
        <f>SUBTOTAL(9,G744:G746)</f>
        <v>0</v>
      </c>
      <c r="H743" s="37" t="str">
        <f>IF(C743&lt;&gt;0,E743/C743,"-")</f>
        <v>-</v>
      </c>
      <c r="I743" s="37">
        <f>IF(D743&lt;&gt;0,E743/D743,"-")</f>
        <v>0</v>
      </c>
      <c r="J743" s="14">
        <f>SUBTOTAL(9,J744:J746)</f>
        <v>0</v>
      </c>
      <c r="K743" s="58">
        <f>SUBTOTAL(9,K744:K746)</f>
        <v>0</v>
      </c>
      <c r="L743" s="14">
        <f>SUBTOTAL(9,L744:L746)</f>
        <v>0</v>
      </c>
    </row>
    <row r="744" spans="1:12" ht="30" hidden="1" customHeight="1" x14ac:dyDescent="0.25">
      <c r="A744" s="1"/>
      <c r="B744" s="1"/>
      <c r="C744" s="6"/>
      <c r="D744" s="21"/>
      <c r="E744" s="21"/>
      <c r="F744" s="21"/>
      <c r="G744" s="20"/>
      <c r="H744" s="31"/>
      <c r="I744" s="31"/>
      <c r="J744" s="20"/>
      <c r="K744" s="51"/>
      <c r="L744" s="20"/>
    </row>
    <row r="745" spans="1:12" ht="15" customHeight="1" x14ac:dyDescent="0.25">
      <c r="A745" s="48" t="s">
        <v>15</v>
      </c>
      <c r="B745" s="48" t="s">
        <v>173</v>
      </c>
      <c r="C745" s="3">
        <v>0</v>
      </c>
      <c r="D745" s="3">
        <v>10620</v>
      </c>
      <c r="E745" s="3">
        <v>0</v>
      </c>
      <c r="F745" s="3">
        <f>G745-D745</f>
        <v>-10620</v>
      </c>
      <c r="G745" s="3"/>
      <c r="H745" s="29" t="str">
        <f>IF(C745&lt;&gt;0,0/C745,"-")</f>
        <v>-</v>
      </c>
      <c r="I745" s="29">
        <f>IF(D745&lt;&gt;0,E745/D745,"-")</f>
        <v>0</v>
      </c>
      <c r="J745" s="3">
        <v>0</v>
      </c>
      <c r="K745" s="59">
        <v>0</v>
      </c>
      <c r="L745" s="49">
        <v>0</v>
      </c>
    </row>
    <row r="746" spans="1:12" hidden="1" x14ac:dyDescent="0.25">
      <c r="A746" s="1"/>
      <c r="B746" s="1"/>
      <c r="C746" s="6"/>
      <c r="D746" s="3"/>
      <c r="E746" s="3"/>
      <c r="F746" s="3"/>
      <c r="G746" s="3"/>
      <c r="H746" s="29"/>
      <c r="I746" s="29"/>
      <c r="J746" s="3"/>
      <c r="K746" s="59"/>
      <c r="L746" s="3"/>
    </row>
    <row r="747" spans="1:12" hidden="1" x14ac:dyDescent="0.25">
      <c r="A747" s="1"/>
      <c r="B747" s="1"/>
      <c r="C747" s="6"/>
      <c r="D747" s="6"/>
      <c r="E747" s="6"/>
      <c r="F747" s="6"/>
      <c r="G747" s="20"/>
      <c r="H747" s="31"/>
      <c r="I747" s="31"/>
      <c r="J747" s="20"/>
      <c r="K747" s="51"/>
      <c r="L747" s="20"/>
    </row>
    <row r="748" spans="1:12" ht="20.100000000000001" hidden="1" customHeight="1" x14ac:dyDescent="0.25">
      <c r="A748" s="1"/>
      <c r="B748" s="1"/>
      <c r="C748" s="6"/>
      <c r="D748" s="6"/>
      <c r="E748" s="6"/>
      <c r="F748" s="6"/>
      <c r="G748" s="20"/>
      <c r="H748" s="31"/>
      <c r="I748" s="31"/>
      <c r="J748" s="20"/>
      <c r="K748" s="51"/>
      <c r="L748" s="20"/>
    </row>
    <row r="749" spans="1:12" ht="20.100000000000001" hidden="1" customHeight="1" x14ac:dyDescent="0.25">
      <c r="A749" s="1"/>
      <c r="B749" s="1"/>
      <c r="C749" s="6"/>
      <c r="D749" s="6"/>
      <c r="E749" s="6"/>
      <c r="F749" s="6"/>
      <c r="G749" s="20"/>
      <c r="H749" s="31"/>
      <c r="I749" s="31"/>
      <c r="J749" s="20"/>
      <c r="K749" s="51"/>
      <c r="L749" s="20"/>
    </row>
    <row r="750" spans="1:12" ht="20.100000000000001" hidden="1" customHeight="1" x14ac:dyDescent="0.25">
      <c r="A750" s="1"/>
      <c r="B750" s="1"/>
      <c r="C750" s="6"/>
      <c r="D750" s="6"/>
      <c r="E750" s="6"/>
      <c r="F750" s="6"/>
      <c r="G750" s="20"/>
      <c r="H750" s="31"/>
      <c r="I750" s="31"/>
      <c r="J750" s="20"/>
      <c r="K750" s="51"/>
      <c r="L750" s="20"/>
    </row>
    <row r="751" spans="1:12" ht="20.100000000000001" hidden="1" customHeight="1" x14ac:dyDescent="0.25">
      <c r="A751" s="1"/>
      <c r="B751" s="1"/>
      <c r="C751" s="6"/>
      <c r="D751" s="6"/>
      <c r="E751" s="6"/>
      <c r="F751" s="6"/>
      <c r="G751" s="20"/>
      <c r="H751" s="31"/>
      <c r="I751" s="31"/>
      <c r="J751" s="20"/>
      <c r="K751" s="51"/>
      <c r="L751" s="20"/>
    </row>
    <row r="752" spans="1:12" ht="20.100000000000001" hidden="1" customHeight="1" x14ac:dyDescent="0.25">
      <c r="A752" s="1"/>
      <c r="B752" s="1"/>
      <c r="C752" s="6"/>
      <c r="D752" s="6"/>
      <c r="E752" s="6"/>
      <c r="F752" s="6"/>
      <c r="G752" s="20"/>
      <c r="H752" s="31"/>
      <c r="I752" s="31"/>
      <c r="J752" s="20"/>
      <c r="K752" s="51"/>
      <c r="L752" s="20"/>
    </row>
    <row r="753" spans="1:12" s="16" customFormat="1" ht="18" customHeight="1" x14ac:dyDescent="0.25">
      <c r="A753" s="41" t="s">
        <v>10</v>
      </c>
      <c r="B753" s="41" t="s">
        <v>156</v>
      </c>
      <c r="C753" s="18">
        <f>SUBTOTAL(9,C754:C850)</f>
        <v>0</v>
      </c>
      <c r="D753" s="18">
        <f>SUBTOTAL(9,D754:D850)</f>
        <v>268145</v>
      </c>
      <c r="E753" s="18">
        <f>SUBTOTAL(9,E754:E850)</f>
        <v>33549.39</v>
      </c>
      <c r="F753" s="18">
        <f>G753-D753</f>
        <v>-268145</v>
      </c>
      <c r="G753" s="18">
        <f>SUBTOTAL(9,G754:G850)</f>
        <v>0</v>
      </c>
      <c r="H753" s="28" t="str">
        <f>IF(C753&lt;&gt;0,E753/C753,"-")</f>
        <v>-</v>
      </c>
      <c r="I753" s="28">
        <f>IF(D753&lt;&gt;0,E753/D753,"-")</f>
        <v>0.12511659736336683</v>
      </c>
      <c r="J753" s="18">
        <f>SUBTOTAL(9,J754:J850)</f>
        <v>164467</v>
      </c>
      <c r="K753" s="52">
        <f>SUBTOTAL(9,K754:K850)</f>
        <v>350495</v>
      </c>
      <c r="L753" s="18">
        <f>SUBTOTAL(9,L754:L850)</f>
        <v>0</v>
      </c>
    </row>
    <row r="754" spans="1:12" ht="30" hidden="1" customHeight="1" x14ac:dyDescent="0.25">
      <c r="A754" s="1"/>
      <c r="B754" s="5"/>
      <c r="C754" s="10"/>
      <c r="D754" s="10"/>
      <c r="E754" s="10"/>
      <c r="F754" s="10"/>
      <c r="G754" s="20"/>
      <c r="H754" s="31"/>
      <c r="I754" s="31"/>
      <c r="J754" s="20"/>
      <c r="K754" s="51"/>
      <c r="L754" s="20"/>
    </row>
    <row r="755" spans="1:12" s="16" customFormat="1" ht="409.6" hidden="1" customHeight="1" x14ac:dyDescent="0.25">
      <c r="A755" s="42" t="s">
        <v>2</v>
      </c>
      <c r="B755" s="42" t="s">
        <v>150</v>
      </c>
      <c r="C755" s="23">
        <f>SUBTOTAL(9,C756:C773)</f>
        <v>0</v>
      </c>
      <c r="D755" s="23">
        <f>SUBTOTAL(9,D756:D773)</f>
        <v>70755</v>
      </c>
      <c r="E755" s="23">
        <f>SUBTOTAL(9,E756:E773)</f>
        <v>33549.39</v>
      </c>
      <c r="F755" s="23">
        <f>G755-D755</f>
        <v>-70755</v>
      </c>
      <c r="G755" s="23">
        <f>SUBTOTAL(9,G756:G773)</f>
        <v>0</v>
      </c>
      <c r="H755" s="32" t="str">
        <f>IF(C755&lt;&gt;0,E755/C755,"-")</f>
        <v>-</v>
      </c>
      <c r="I755" s="32">
        <f>IF(D755&lt;&gt;0,E755/D755,"-")</f>
        <v>0.47416281534873861</v>
      </c>
      <c r="J755" s="23">
        <f>SUBTOTAL(9,J756:J773)</f>
        <v>37922</v>
      </c>
      <c r="K755" s="53">
        <f>SUBTOTAL(9,K756:K773)</f>
        <v>91150</v>
      </c>
      <c r="L755" s="23">
        <f>SUBTOTAL(9,L756:L773)</f>
        <v>0</v>
      </c>
    </row>
    <row r="756" spans="1:12" ht="30" hidden="1" customHeight="1" x14ac:dyDescent="0.25">
      <c r="A756" s="1"/>
      <c r="B756" s="1"/>
      <c r="C756" s="6"/>
      <c r="D756" s="11"/>
      <c r="E756" s="11"/>
      <c r="F756" s="11"/>
      <c r="G756" s="20"/>
      <c r="H756" s="31"/>
      <c r="I756" s="31"/>
      <c r="J756" s="20"/>
      <c r="K756" s="51"/>
      <c r="L756" s="20"/>
    </row>
    <row r="757" spans="1:12" ht="409.6" hidden="1" customHeight="1" x14ac:dyDescent="0.25">
      <c r="A757" s="43" t="s">
        <v>2</v>
      </c>
      <c r="B757" s="43" t="s">
        <v>150</v>
      </c>
      <c r="C757" s="24">
        <f>SUBTOTAL(9,C758:C772)</f>
        <v>0</v>
      </c>
      <c r="D757" s="24">
        <f>SUBTOTAL(9,D758:D772)</f>
        <v>70755</v>
      </c>
      <c r="E757" s="24">
        <f>SUBTOTAL(9,E758:E772)</f>
        <v>33549.39</v>
      </c>
      <c r="F757" s="24">
        <f>G757-D757</f>
        <v>-70755</v>
      </c>
      <c r="G757" s="24">
        <f>SUBTOTAL(9,G758:G772)</f>
        <v>0</v>
      </c>
      <c r="H757" s="33" t="str">
        <f>IF(C757&lt;&gt;0,E757/C757,"-")</f>
        <v>-</v>
      </c>
      <c r="I757" s="33">
        <f>IF(D757&lt;&gt;0,E757/D757,"-")</f>
        <v>0.47416281534873861</v>
      </c>
      <c r="J757" s="24">
        <f>SUBTOTAL(9,J758:J772)</f>
        <v>37922</v>
      </c>
      <c r="K757" s="54">
        <f>SUBTOTAL(9,K758:K772)</f>
        <v>91150</v>
      </c>
      <c r="L757" s="24">
        <f>SUBTOTAL(9,L758:L772)</f>
        <v>0</v>
      </c>
    </row>
    <row r="758" spans="1:12" ht="30" hidden="1" customHeight="1" x14ac:dyDescent="0.25">
      <c r="A758" s="1"/>
      <c r="B758" s="1"/>
      <c r="C758" s="6"/>
      <c r="D758" s="12"/>
      <c r="E758" s="12"/>
      <c r="F758" s="12"/>
      <c r="G758" s="20"/>
      <c r="H758" s="31"/>
      <c r="I758" s="31"/>
      <c r="J758" s="20"/>
      <c r="K758" s="51"/>
      <c r="L758" s="20"/>
    </row>
    <row r="759" spans="1:12" ht="409.6" hidden="1" customHeight="1" x14ac:dyDescent="0.25">
      <c r="A759" s="44" t="s">
        <v>2</v>
      </c>
      <c r="B759" s="44" t="s">
        <v>150</v>
      </c>
      <c r="C759" s="26">
        <f>SUBTOTAL(9,C760:C771)</f>
        <v>0</v>
      </c>
      <c r="D759" s="26">
        <f>SUBTOTAL(9,D760:D771)</f>
        <v>70755</v>
      </c>
      <c r="E759" s="26">
        <f>SUBTOTAL(9,E760:E771)</f>
        <v>33549.39</v>
      </c>
      <c r="F759" s="26">
        <f>G759-D759</f>
        <v>-70755</v>
      </c>
      <c r="G759" s="26">
        <f>SUBTOTAL(9,G760:G771)</f>
        <v>0</v>
      </c>
      <c r="H759" s="34" t="str">
        <f>IF(C759&lt;&gt;0,E759/C759,"-")</f>
        <v>-</v>
      </c>
      <c r="I759" s="34">
        <f>IF(D759&lt;&gt;0,E759/D759,"-")</f>
        <v>0.47416281534873861</v>
      </c>
      <c r="J759" s="26">
        <f>SUBTOTAL(9,J760:J771)</f>
        <v>37922</v>
      </c>
      <c r="K759" s="55">
        <f>SUBTOTAL(9,K760:K771)</f>
        <v>91150</v>
      </c>
      <c r="L759" s="26">
        <f>SUBTOTAL(9,L760:L771)</f>
        <v>0</v>
      </c>
    </row>
    <row r="760" spans="1:12" ht="30" hidden="1" customHeight="1" x14ac:dyDescent="0.25">
      <c r="A760" s="1"/>
      <c r="B760" s="1"/>
      <c r="C760" s="6"/>
      <c r="D760" s="13"/>
      <c r="E760" s="13"/>
      <c r="F760" s="13"/>
      <c r="G760" s="20"/>
      <c r="H760" s="31"/>
      <c r="I760" s="31"/>
      <c r="J760" s="20"/>
      <c r="K760" s="51"/>
      <c r="L760" s="20"/>
    </row>
    <row r="761" spans="1:12" ht="409.6" hidden="1" customHeight="1" x14ac:dyDescent="0.25">
      <c r="A761" s="45" t="s">
        <v>2</v>
      </c>
      <c r="B761" s="45" t="s">
        <v>150</v>
      </c>
      <c r="C761" s="27">
        <f>SUBTOTAL(9,C762:C770)</f>
        <v>0</v>
      </c>
      <c r="D761" s="27">
        <f>SUBTOTAL(9,D762:D770)</f>
        <v>70755</v>
      </c>
      <c r="E761" s="27">
        <f>SUBTOTAL(9,E762:E770)</f>
        <v>33549.39</v>
      </c>
      <c r="F761" s="27">
        <f>G761-D761</f>
        <v>-70755</v>
      </c>
      <c r="G761" s="27">
        <f>SUBTOTAL(9,G762:G770)</f>
        <v>0</v>
      </c>
      <c r="H761" s="35" t="str">
        <f>IF(C761&lt;&gt;0,E761/C761,"-")</f>
        <v>-</v>
      </c>
      <c r="I761" s="35">
        <f>IF(D761&lt;&gt;0,E761/D761,"-")</f>
        <v>0.47416281534873861</v>
      </c>
      <c r="J761" s="27">
        <f>SUBTOTAL(9,J762:J770)</f>
        <v>37922</v>
      </c>
      <c r="K761" s="56">
        <f>SUBTOTAL(9,K762:K770)</f>
        <v>91150</v>
      </c>
      <c r="L761" s="27">
        <f>SUBTOTAL(9,L762:L770)</f>
        <v>0</v>
      </c>
    </row>
    <row r="762" spans="1:12" ht="30" hidden="1" customHeight="1" x14ac:dyDescent="0.25">
      <c r="A762" s="1"/>
      <c r="B762" s="1"/>
      <c r="C762" s="6"/>
      <c r="D762" s="14"/>
      <c r="E762" s="14"/>
      <c r="F762" s="14"/>
      <c r="G762" s="20"/>
      <c r="H762" s="31"/>
      <c r="I762" s="31"/>
      <c r="J762" s="20"/>
      <c r="K762" s="51"/>
      <c r="L762" s="20"/>
    </row>
    <row r="763" spans="1:12" ht="409.6" hidden="1" customHeight="1" x14ac:dyDescent="0.25">
      <c r="A763" s="46" t="s">
        <v>2</v>
      </c>
      <c r="B763" s="46" t="s">
        <v>150</v>
      </c>
      <c r="C763" s="25">
        <f>SUBTOTAL(9,C764:C769)</f>
        <v>0</v>
      </c>
      <c r="D763" s="25">
        <f>SUBTOTAL(9,D764:D769)</f>
        <v>70755</v>
      </c>
      <c r="E763" s="25">
        <f>SUBTOTAL(9,E764:E769)</f>
        <v>33549.39</v>
      </c>
      <c r="F763" s="25">
        <f>G763-D763</f>
        <v>-70755</v>
      </c>
      <c r="G763" s="25">
        <f>SUBTOTAL(9,G764:G769)</f>
        <v>0</v>
      </c>
      <c r="H763" s="36" t="str">
        <f>IF(C763&lt;&gt;0,E763/C763,"-")</f>
        <v>-</v>
      </c>
      <c r="I763" s="36">
        <f>IF(D763&lt;&gt;0,E763/D763,"-")</f>
        <v>0.47416281534873861</v>
      </c>
      <c r="J763" s="25">
        <f>SUBTOTAL(9,J764:J769)</f>
        <v>37922</v>
      </c>
      <c r="K763" s="57">
        <f>SUBTOTAL(9,K764:K769)</f>
        <v>91150</v>
      </c>
      <c r="L763" s="25">
        <f>SUBTOTAL(9,L764:L769)</f>
        <v>0</v>
      </c>
    </row>
    <row r="764" spans="1:12" ht="22.5" hidden="1" customHeight="1" x14ac:dyDescent="0.25">
      <c r="A764" s="1"/>
      <c r="B764" s="1"/>
      <c r="C764" s="6"/>
      <c r="D764" s="14"/>
      <c r="E764" s="14"/>
      <c r="F764" s="14"/>
      <c r="G764" s="14"/>
      <c r="H764" s="37"/>
      <c r="I764" s="37"/>
      <c r="J764" s="14"/>
      <c r="K764" s="58"/>
      <c r="L764" s="14"/>
    </row>
    <row r="765" spans="1:12" ht="409.6" hidden="1" customHeight="1" x14ac:dyDescent="0.25">
      <c r="A765" s="47" t="s">
        <v>2</v>
      </c>
      <c r="B765" s="47" t="s">
        <v>150</v>
      </c>
      <c r="C765" s="14">
        <f>SUBTOTAL(9,C766:C768)</f>
        <v>0</v>
      </c>
      <c r="D765" s="14">
        <f>SUBTOTAL(9,D766:D768)</f>
        <v>70755</v>
      </c>
      <c r="E765" s="14">
        <f>SUBTOTAL(9,E766:E768)</f>
        <v>33549.39</v>
      </c>
      <c r="F765" s="14">
        <f>G765-D765</f>
        <v>-70755</v>
      </c>
      <c r="G765" s="14">
        <f>SUBTOTAL(9,G766:G768)</f>
        <v>0</v>
      </c>
      <c r="H765" s="37" t="str">
        <f>IF(C765&lt;&gt;0,E765/C765,"-")</f>
        <v>-</v>
      </c>
      <c r="I765" s="37">
        <f>IF(D765&lt;&gt;0,E765/D765,"-")</f>
        <v>0.47416281534873861</v>
      </c>
      <c r="J765" s="14">
        <f>SUBTOTAL(9,J766:J768)</f>
        <v>37922</v>
      </c>
      <c r="K765" s="58">
        <f>SUBTOTAL(9,K766:K768)</f>
        <v>91150</v>
      </c>
      <c r="L765" s="14">
        <f>SUBTOTAL(9,L766:L768)</f>
        <v>0</v>
      </c>
    </row>
    <row r="766" spans="1:12" ht="30" hidden="1" customHeight="1" x14ac:dyDescent="0.25">
      <c r="A766" s="1"/>
      <c r="B766" s="1"/>
      <c r="C766" s="6"/>
      <c r="D766" s="21"/>
      <c r="E766" s="21"/>
      <c r="F766" s="21"/>
      <c r="G766" s="20"/>
      <c r="H766" s="31"/>
      <c r="I766" s="31"/>
      <c r="J766" s="20"/>
      <c r="K766" s="51"/>
      <c r="L766" s="20"/>
    </row>
    <row r="767" spans="1:12" ht="15" customHeight="1" x14ac:dyDescent="0.25">
      <c r="A767" s="48" t="s">
        <v>2</v>
      </c>
      <c r="B767" s="48" t="s">
        <v>150</v>
      </c>
      <c r="C767" s="3">
        <v>0</v>
      </c>
      <c r="D767" s="3">
        <v>70755</v>
      </c>
      <c r="E767" s="3">
        <v>33549.39</v>
      </c>
      <c r="F767" s="3">
        <f>G767-D767</f>
        <v>-70755</v>
      </c>
      <c r="G767" s="3"/>
      <c r="H767" s="29" t="str">
        <f>IF(C767&lt;&gt;0,0/C767,"-")</f>
        <v>-</v>
      </c>
      <c r="I767" s="29">
        <f>IF(D767&lt;&gt;0,E767/D767,"-")</f>
        <v>0.47416281534873861</v>
      </c>
      <c r="J767" s="3">
        <v>37922</v>
      </c>
      <c r="K767" s="59">
        <v>91150</v>
      </c>
      <c r="L767" s="49">
        <v>0</v>
      </c>
    </row>
    <row r="768" spans="1:12" hidden="1" x14ac:dyDescent="0.25">
      <c r="A768" s="1"/>
      <c r="B768" s="1"/>
      <c r="C768" s="6"/>
      <c r="D768" s="3"/>
      <c r="E768" s="3"/>
      <c r="F768" s="3"/>
      <c r="G768" s="3"/>
      <c r="H768" s="29"/>
      <c r="I768" s="29"/>
      <c r="J768" s="3"/>
      <c r="K768" s="59"/>
      <c r="L768" s="3"/>
    </row>
    <row r="769" spans="1:12" hidden="1" x14ac:dyDescent="0.25">
      <c r="A769" s="1"/>
      <c r="B769" s="1"/>
      <c r="C769" s="6"/>
      <c r="D769" s="6"/>
      <c r="E769" s="6"/>
      <c r="F769" s="6"/>
      <c r="G769" s="20"/>
      <c r="H769" s="31"/>
      <c r="I769" s="31"/>
      <c r="J769" s="20"/>
      <c r="K769" s="51"/>
      <c r="L769" s="20"/>
    </row>
    <row r="770" spans="1:12" ht="20.100000000000001" hidden="1" customHeight="1" x14ac:dyDescent="0.25">
      <c r="A770" s="1"/>
      <c r="B770" s="1"/>
      <c r="C770" s="6"/>
      <c r="D770" s="6"/>
      <c r="E770" s="6"/>
      <c r="F770" s="6"/>
      <c r="G770" s="20"/>
      <c r="H770" s="31"/>
      <c r="I770" s="31"/>
      <c r="J770" s="20"/>
      <c r="K770" s="51"/>
      <c r="L770" s="20"/>
    </row>
    <row r="771" spans="1:12" ht="20.100000000000001" hidden="1" customHeight="1" x14ac:dyDescent="0.25">
      <c r="A771" s="1"/>
      <c r="B771" s="1"/>
      <c r="C771" s="6"/>
      <c r="D771" s="6"/>
      <c r="E771" s="6"/>
      <c r="F771" s="6"/>
      <c r="G771" s="20"/>
      <c r="H771" s="31"/>
      <c r="I771" s="31"/>
      <c r="J771" s="20"/>
      <c r="K771" s="51"/>
      <c r="L771" s="20"/>
    </row>
    <row r="772" spans="1:12" ht="20.100000000000001" hidden="1" customHeight="1" x14ac:dyDescent="0.25">
      <c r="A772" s="1"/>
      <c r="B772" s="1"/>
      <c r="C772" s="6"/>
      <c r="D772" s="6"/>
      <c r="E772" s="6"/>
      <c r="F772" s="6"/>
      <c r="G772" s="20"/>
      <c r="H772" s="31"/>
      <c r="I772" s="31"/>
      <c r="J772" s="20"/>
      <c r="K772" s="51"/>
      <c r="L772" s="20"/>
    </row>
    <row r="773" spans="1:12" ht="20.100000000000001" hidden="1" customHeight="1" x14ac:dyDescent="0.25">
      <c r="A773" s="1"/>
      <c r="B773" s="1"/>
      <c r="C773" s="6"/>
      <c r="D773" s="6"/>
      <c r="E773" s="6"/>
      <c r="F773" s="6"/>
      <c r="G773" s="20"/>
      <c r="H773" s="31"/>
      <c r="I773" s="31"/>
      <c r="J773" s="20"/>
      <c r="K773" s="51"/>
      <c r="L773" s="20"/>
    </row>
    <row r="774" spans="1:12" s="16" customFormat="1" ht="409.6" hidden="1" customHeight="1" x14ac:dyDescent="0.25">
      <c r="A774" s="42" t="s">
        <v>11</v>
      </c>
      <c r="B774" s="42" t="s">
        <v>138</v>
      </c>
      <c r="C774" s="23">
        <f>SUBTOTAL(9,C775:C792)</f>
        <v>0</v>
      </c>
      <c r="D774" s="23">
        <f>SUBTOTAL(9,D775:D792)</f>
        <v>18000</v>
      </c>
      <c r="E774" s="23">
        <f>SUBTOTAL(9,E775:E792)</f>
        <v>0</v>
      </c>
      <c r="F774" s="23">
        <f>G774-D774</f>
        <v>-18000</v>
      </c>
      <c r="G774" s="23">
        <f>SUBTOTAL(9,G775:G792)</f>
        <v>0</v>
      </c>
      <c r="H774" s="32" t="str">
        <f>IF(C774&lt;&gt;0,E774/C774,"-")</f>
        <v>-</v>
      </c>
      <c r="I774" s="32">
        <f>IF(D774&lt;&gt;0,E774/D774,"-")</f>
        <v>0</v>
      </c>
      <c r="J774" s="23">
        <f>SUBTOTAL(9,J775:J792)</f>
        <v>0</v>
      </c>
      <c r="K774" s="53">
        <f>SUBTOTAL(9,K775:K792)</f>
        <v>0</v>
      </c>
      <c r="L774" s="23">
        <f>SUBTOTAL(9,L775:L792)</f>
        <v>0</v>
      </c>
    </row>
    <row r="775" spans="1:12" ht="30" hidden="1" customHeight="1" x14ac:dyDescent="0.25">
      <c r="A775" s="1"/>
      <c r="B775" s="1"/>
      <c r="C775" s="6"/>
      <c r="D775" s="11"/>
      <c r="E775" s="11"/>
      <c r="F775" s="11"/>
      <c r="G775" s="20"/>
      <c r="H775" s="31"/>
      <c r="I775" s="31"/>
      <c r="J775" s="20"/>
      <c r="K775" s="51"/>
      <c r="L775" s="20"/>
    </row>
    <row r="776" spans="1:12" ht="409.6" hidden="1" customHeight="1" x14ac:dyDescent="0.25">
      <c r="A776" s="43" t="s">
        <v>11</v>
      </c>
      <c r="B776" s="43" t="s">
        <v>138</v>
      </c>
      <c r="C776" s="24">
        <f>SUBTOTAL(9,C777:C791)</f>
        <v>0</v>
      </c>
      <c r="D776" s="24">
        <f>SUBTOTAL(9,D777:D791)</f>
        <v>18000</v>
      </c>
      <c r="E776" s="24">
        <f>SUBTOTAL(9,E777:E791)</f>
        <v>0</v>
      </c>
      <c r="F776" s="24">
        <f>G776-D776</f>
        <v>-18000</v>
      </c>
      <c r="G776" s="24">
        <f>SUBTOTAL(9,G777:G791)</f>
        <v>0</v>
      </c>
      <c r="H776" s="33" t="str">
        <f>IF(C776&lt;&gt;0,E776/C776,"-")</f>
        <v>-</v>
      </c>
      <c r="I776" s="33">
        <f>IF(D776&lt;&gt;0,E776/D776,"-")</f>
        <v>0</v>
      </c>
      <c r="J776" s="24">
        <f>SUBTOTAL(9,J777:J791)</f>
        <v>0</v>
      </c>
      <c r="K776" s="54">
        <f>SUBTOTAL(9,K777:K791)</f>
        <v>0</v>
      </c>
      <c r="L776" s="24">
        <f>SUBTOTAL(9,L777:L791)</f>
        <v>0</v>
      </c>
    </row>
    <row r="777" spans="1:12" ht="30" hidden="1" customHeight="1" x14ac:dyDescent="0.25">
      <c r="A777" s="1"/>
      <c r="B777" s="1"/>
      <c r="C777" s="6"/>
      <c r="D777" s="12"/>
      <c r="E777" s="12"/>
      <c r="F777" s="12"/>
      <c r="G777" s="20"/>
      <c r="H777" s="31"/>
      <c r="I777" s="31"/>
      <c r="J777" s="20"/>
      <c r="K777" s="51"/>
      <c r="L777" s="20"/>
    </row>
    <row r="778" spans="1:12" ht="409.6" hidden="1" customHeight="1" x14ac:dyDescent="0.25">
      <c r="A778" s="44" t="s">
        <v>11</v>
      </c>
      <c r="B778" s="44" t="s">
        <v>138</v>
      </c>
      <c r="C778" s="26">
        <f>SUBTOTAL(9,C779:C790)</f>
        <v>0</v>
      </c>
      <c r="D778" s="26">
        <f>SUBTOTAL(9,D779:D790)</f>
        <v>18000</v>
      </c>
      <c r="E778" s="26">
        <f>SUBTOTAL(9,E779:E790)</f>
        <v>0</v>
      </c>
      <c r="F778" s="26">
        <f>G778-D778</f>
        <v>-18000</v>
      </c>
      <c r="G778" s="26">
        <f>SUBTOTAL(9,G779:G790)</f>
        <v>0</v>
      </c>
      <c r="H778" s="34" t="str">
        <f>IF(C778&lt;&gt;0,E778/C778,"-")</f>
        <v>-</v>
      </c>
      <c r="I778" s="34">
        <f>IF(D778&lt;&gt;0,E778/D778,"-")</f>
        <v>0</v>
      </c>
      <c r="J778" s="26">
        <f>SUBTOTAL(9,J779:J790)</f>
        <v>0</v>
      </c>
      <c r="K778" s="55">
        <f>SUBTOTAL(9,K779:K790)</f>
        <v>0</v>
      </c>
      <c r="L778" s="26">
        <f>SUBTOTAL(9,L779:L790)</f>
        <v>0</v>
      </c>
    </row>
    <row r="779" spans="1:12" ht="30" hidden="1" customHeight="1" x14ac:dyDescent="0.25">
      <c r="A779" s="1"/>
      <c r="B779" s="1"/>
      <c r="C779" s="6"/>
      <c r="D779" s="13"/>
      <c r="E779" s="13"/>
      <c r="F779" s="13"/>
      <c r="G779" s="20"/>
      <c r="H779" s="31"/>
      <c r="I779" s="31"/>
      <c r="J779" s="20"/>
      <c r="K779" s="51"/>
      <c r="L779" s="20"/>
    </row>
    <row r="780" spans="1:12" ht="409.6" hidden="1" customHeight="1" x14ac:dyDescent="0.25">
      <c r="A780" s="45" t="s">
        <v>11</v>
      </c>
      <c r="B780" s="45" t="s">
        <v>138</v>
      </c>
      <c r="C780" s="27">
        <f>SUBTOTAL(9,C781:C789)</f>
        <v>0</v>
      </c>
      <c r="D780" s="27">
        <f>SUBTOTAL(9,D781:D789)</f>
        <v>18000</v>
      </c>
      <c r="E780" s="27">
        <f>SUBTOTAL(9,E781:E789)</f>
        <v>0</v>
      </c>
      <c r="F780" s="27">
        <f>G780-D780</f>
        <v>-18000</v>
      </c>
      <c r="G780" s="27">
        <f>SUBTOTAL(9,G781:G789)</f>
        <v>0</v>
      </c>
      <c r="H780" s="35" t="str">
        <f>IF(C780&lt;&gt;0,E780/C780,"-")</f>
        <v>-</v>
      </c>
      <c r="I780" s="35">
        <f>IF(D780&lt;&gt;0,E780/D780,"-")</f>
        <v>0</v>
      </c>
      <c r="J780" s="27">
        <f>SUBTOTAL(9,J781:J789)</f>
        <v>0</v>
      </c>
      <c r="K780" s="56">
        <f>SUBTOTAL(9,K781:K789)</f>
        <v>0</v>
      </c>
      <c r="L780" s="27">
        <f>SUBTOTAL(9,L781:L789)</f>
        <v>0</v>
      </c>
    </row>
    <row r="781" spans="1:12" ht="30" hidden="1" customHeight="1" x14ac:dyDescent="0.25">
      <c r="A781" s="1"/>
      <c r="B781" s="1"/>
      <c r="C781" s="6"/>
      <c r="D781" s="14"/>
      <c r="E781" s="14"/>
      <c r="F781" s="14"/>
      <c r="G781" s="20"/>
      <c r="H781" s="31"/>
      <c r="I781" s="31"/>
      <c r="J781" s="20"/>
      <c r="K781" s="51"/>
      <c r="L781" s="20"/>
    </row>
    <row r="782" spans="1:12" ht="409.6" hidden="1" customHeight="1" x14ac:dyDescent="0.25">
      <c r="A782" s="46" t="s">
        <v>11</v>
      </c>
      <c r="B782" s="46" t="s">
        <v>138</v>
      </c>
      <c r="C782" s="25">
        <f>SUBTOTAL(9,C783:C788)</f>
        <v>0</v>
      </c>
      <c r="D782" s="25">
        <f>SUBTOTAL(9,D783:D788)</f>
        <v>18000</v>
      </c>
      <c r="E782" s="25">
        <f>SUBTOTAL(9,E783:E788)</f>
        <v>0</v>
      </c>
      <c r="F782" s="25">
        <f>G782-D782</f>
        <v>-18000</v>
      </c>
      <c r="G782" s="25">
        <f>SUBTOTAL(9,G783:G788)</f>
        <v>0</v>
      </c>
      <c r="H782" s="36" t="str">
        <f>IF(C782&lt;&gt;0,E782/C782,"-")</f>
        <v>-</v>
      </c>
      <c r="I782" s="36">
        <f>IF(D782&lt;&gt;0,E782/D782,"-")</f>
        <v>0</v>
      </c>
      <c r="J782" s="25">
        <f>SUBTOTAL(9,J783:J788)</f>
        <v>0</v>
      </c>
      <c r="K782" s="57">
        <f>SUBTOTAL(9,K783:K788)</f>
        <v>0</v>
      </c>
      <c r="L782" s="25">
        <f>SUBTOTAL(9,L783:L788)</f>
        <v>0</v>
      </c>
    </row>
    <row r="783" spans="1:12" ht="22.5" hidden="1" customHeight="1" x14ac:dyDescent="0.25">
      <c r="A783" s="1"/>
      <c r="B783" s="1"/>
      <c r="C783" s="6"/>
      <c r="D783" s="14"/>
      <c r="E783" s="14"/>
      <c r="F783" s="14"/>
      <c r="G783" s="14"/>
      <c r="H783" s="37"/>
      <c r="I783" s="37"/>
      <c r="J783" s="14"/>
      <c r="K783" s="58"/>
      <c r="L783" s="14"/>
    </row>
    <row r="784" spans="1:12" ht="409.6" hidden="1" customHeight="1" x14ac:dyDescent="0.25">
      <c r="A784" s="47" t="s">
        <v>11</v>
      </c>
      <c r="B784" s="47" t="s">
        <v>138</v>
      </c>
      <c r="C784" s="14">
        <f>SUBTOTAL(9,C785:C787)</f>
        <v>0</v>
      </c>
      <c r="D784" s="14">
        <f>SUBTOTAL(9,D785:D787)</f>
        <v>18000</v>
      </c>
      <c r="E784" s="14">
        <f>SUBTOTAL(9,E785:E787)</f>
        <v>0</v>
      </c>
      <c r="F784" s="14">
        <f>G784-D784</f>
        <v>-18000</v>
      </c>
      <c r="G784" s="14">
        <f>SUBTOTAL(9,G785:G787)</f>
        <v>0</v>
      </c>
      <c r="H784" s="37" t="str">
        <f>IF(C784&lt;&gt;0,E784/C784,"-")</f>
        <v>-</v>
      </c>
      <c r="I784" s="37">
        <f>IF(D784&lt;&gt;0,E784/D784,"-")</f>
        <v>0</v>
      </c>
      <c r="J784" s="14">
        <f>SUBTOTAL(9,J785:J787)</f>
        <v>0</v>
      </c>
      <c r="K784" s="58">
        <f>SUBTOTAL(9,K785:K787)</f>
        <v>0</v>
      </c>
      <c r="L784" s="14">
        <f>SUBTOTAL(9,L785:L787)</f>
        <v>0</v>
      </c>
    </row>
    <row r="785" spans="1:12" ht="30" hidden="1" customHeight="1" x14ac:dyDescent="0.25">
      <c r="A785" s="1"/>
      <c r="B785" s="1"/>
      <c r="C785" s="6"/>
      <c r="D785" s="21"/>
      <c r="E785" s="21"/>
      <c r="F785" s="21"/>
      <c r="G785" s="20"/>
      <c r="H785" s="31"/>
      <c r="I785" s="31"/>
      <c r="J785" s="20"/>
      <c r="K785" s="51"/>
      <c r="L785" s="20"/>
    </row>
    <row r="786" spans="1:12" ht="15" customHeight="1" x14ac:dyDescent="0.25">
      <c r="A786" s="48" t="s">
        <v>11</v>
      </c>
      <c r="B786" s="48" t="s">
        <v>138</v>
      </c>
      <c r="C786" s="3">
        <v>0</v>
      </c>
      <c r="D786" s="3">
        <v>18000</v>
      </c>
      <c r="E786" s="3">
        <v>0</v>
      </c>
      <c r="F786" s="3">
        <f>G786-D786</f>
        <v>-18000</v>
      </c>
      <c r="G786" s="3"/>
      <c r="H786" s="29" t="str">
        <f>IF(C786&lt;&gt;0,0/C786,"-")</f>
        <v>-</v>
      </c>
      <c r="I786" s="29">
        <f>IF(D786&lt;&gt;0,E786/D786,"-")</f>
        <v>0</v>
      </c>
      <c r="J786" s="3">
        <v>0</v>
      </c>
      <c r="K786" s="59">
        <v>0</v>
      </c>
      <c r="L786" s="49">
        <v>0</v>
      </c>
    </row>
    <row r="787" spans="1:12" hidden="1" x14ac:dyDescent="0.25">
      <c r="A787" s="1"/>
      <c r="B787" s="1"/>
      <c r="C787" s="6"/>
      <c r="D787" s="3"/>
      <c r="E787" s="3"/>
      <c r="F787" s="3"/>
      <c r="G787" s="3"/>
      <c r="H787" s="29"/>
      <c r="I787" s="29"/>
      <c r="J787" s="3"/>
      <c r="K787" s="59"/>
      <c r="L787" s="3"/>
    </row>
    <row r="788" spans="1:12" hidden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20"/>
      <c r="K788" s="51"/>
      <c r="L788" s="20"/>
    </row>
    <row r="789" spans="1:12" ht="20.100000000000001" hidden="1" customHeight="1" x14ac:dyDescent="0.25">
      <c r="A789" s="1"/>
      <c r="B789" s="1"/>
      <c r="C789" s="6"/>
      <c r="D789" s="6"/>
      <c r="E789" s="6"/>
      <c r="F789" s="6"/>
      <c r="G789" s="20"/>
      <c r="H789" s="31"/>
      <c r="I789" s="31"/>
      <c r="J789" s="20"/>
      <c r="K789" s="51"/>
      <c r="L789" s="20"/>
    </row>
    <row r="790" spans="1:12" ht="20.100000000000001" hidden="1" customHeight="1" x14ac:dyDescent="0.25">
      <c r="A790" s="1"/>
      <c r="B790" s="1"/>
      <c r="C790" s="6"/>
      <c r="D790" s="6"/>
      <c r="E790" s="6"/>
      <c r="F790" s="6"/>
      <c r="G790" s="20"/>
      <c r="H790" s="31"/>
      <c r="I790" s="31"/>
      <c r="J790" s="20"/>
      <c r="K790" s="51"/>
      <c r="L790" s="20"/>
    </row>
    <row r="791" spans="1:12" ht="20.100000000000001" hidden="1" customHeight="1" x14ac:dyDescent="0.25">
      <c r="A791" s="1"/>
      <c r="B791" s="1"/>
      <c r="C791" s="6"/>
      <c r="D791" s="6"/>
      <c r="E791" s="6"/>
      <c r="F791" s="6"/>
      <c r="G791" s="20"/>
      <c r="H791" s="31"/>
      <c r="I791" s="31"/>
      <c r="J791" s="20"/>
      <c r="K791" s="51"/>
      <c r="L791" s="20"/>
    </row>
    <row r="792" spans="1:12" ht="20.100000000000001" hidden="1" customHeight="1" x14ac:dyDescent="0.25">
      <c r="A792" s="1"/>
      <c r="B792" s="1"/>
      <c r="C792" s="6"/>
      <c r="D792" s="6"/>
      <c r="E792" s="6"/>
      <c r="F792" s="6"/>
      <c r="G792" s="20"/>
      <c r="H792" s="31"/>
      <c r="I792" s="31"/>
      <c r="J792" s="20"/>
      <c r="K792" s="51"/>
      <c r="L792" s="20"/>
    </row>
    <row r="793" spans="1:12" s="16" customFormat="1" ht="409.6" hidden="1" customHeight="1" x14ac:dyDescent="0.25">
      <c r="A793" s="42" t="s">
        <v>12</v>
      </c>
      <c r="B793" s="42" t="s">
        <v>187</v>
      </c>
      <c r="C793" s="23">
        <f>SUBTOTAL(9,C794:C811)</f>
        <v>0</v>
      </c>
      <c r="D793" s="23">
        <f>SUBTOTAL(9,D794:D811)</f>
        <v>98910</v>
      </c>
      <c r="E793" s="23">
        <f>SUBTOTAL(9,E794:E811)</f>
        <v>0</v>
      </c>
      <c r="F793" s="23">
        <f>G793-D793</f>
        <v>-98910</v>
      </c>
      <c r="G793" s="23">
        <f>SUBTOTAL(9,G794:G811)</f>
        <v>0</v>
      </c>
      <c r="H793" s="32" t="str">
        <f>IF(C793&lt;&gt;0,E793/C793,"-")</f>
        <v>-</v>
      </c>
      <c r="I793" s="32">
        <f>IF(D793&lt;&gt;0,E793/D793,"-")</f>
        <v>0</v>
      </c>
      <c r="J793" s="23">
        <f>SUBTOTAL(9,J794:J811)</f>
        <v>126545</v>
      </c>
      <c r="K793" s="53">
        <f>SUBTOTAL(9,K794:K811)</f>
        <v>259345</v>
      </c>
      <c r="L793" s="23">
        <f>SUBTOTAL(9,L794:L811)</f>
        <v>0</v>
      </c>
    </row>
    <row r="794" spans="1:12" ht="30" hidden="1" customHeight="1" x14ac:dyDescent="0.25">
      <c r="A794" s="1"/>
      <c r="B794" s="1"/>
      <c r="C794" s="6"/>
      <c r="D794" s="11"/>
      <c r="E794" s="11"/>
      <c r="F794" s="11"/>
      <c r="G794" s="20"/>
      <c r="H794" s="31"/>
      <c r="I794" s="31"/>
      <c r="J794" s="20"/>
      <c r="K794" s="51"/>
      <c r="L794" s="20"/>
    </row>
    <row r="795" spans="1:12" ht="409.6" hidden="1" customHeight="1" x14ac:dyDescent="0.25">
      <c r="A795" s="43" t="s">
        <v>12</v>
      </c>
      <c r="B795" s="43" t="s">
        <v>187</v>
      </c>
      <c r="C795" s="24">
        <f>SUBTOTAL(9,C796:C810)</f>
        <v>0</v>
      </c>
      <c r="D795" s="24">
        <f>SUBTOTAL(9,D796:D810)</f>
        <v>98910</v>
      </c>
      <c r="E795" s="24">
        <f>SUBTOTAL(9,E796:E810)</f>
        <v>0</v>
      </c>
      <c r="F795" s="24">
        <f>G795-D795</f>
        <v>-98910</v>
      </c>
      <c r="G795" s="24">
        <f>SUBTOTAL(9,G796:G810)</f>
        <v>0</v>
      </c>
      <c r="H795" s="33" t="str">
        <f>IF(C795&lt;&gt;0,E795/C795,"-")</f>
        <v>-</v>
      </c>
      <c r="I795" s="33">
        <f>IF(D795&lt;&gt;0,E795/D795,"-")</f>
        <v>0</v>
      </c>
      <c r="J795" s="24">
        <f>SUBTOTAL(9,J796:J810)</f>
        <v>126545</v>
      </c>
      <c r="K795" s="54">
        <f>SUBTOTAL(9,K796:K810)</f>
        <v>259345</v>
      </c>
      <c r="L795" s="24">
        <f>SUBTOTAL(9,L796:L810)</f>
        <v>0</v>
      </c>
    </row>
    <row r="796" spans="1:12" ht="30" hidden="1" customHeight="1" x14ac:dyDescent="0.25">
      <c r="A796" s="1"/>
      <c r="B796" s="1"/>
      <c r="C796" s="6"/>
      <c r="D796" s="12"/>
      <c r="E796" s="12"/>
      <c r="F796" s="12"/>
      <c r="G796" s="20"/>
      <c r="H796" s="31"/>
      <c r="I796" s="31"/>
      <c r="J796" s="20"/>
      <c r="K796" s="51"/>
      <c r="L796" s="20"/>
    </row>
    <row r="797" spans="1:12" ht="409.6" hidden="1" customHeight="1" x14ac:dyDescent="0.25">
      <c r="A797" s="44" t="s">
        <v>12</v>
      </c>
      <c r="B797" s="44" t="s">
        <v>187</v>
      </c>
      <c r="C797" s="26">
        <f>SUBTOTAL(9,C798:C809)</f>
        <v>0</v>
      </c>
      <c r="D797" s="26">
        <f>SUBTOTAL(9,D798:D809)</f>
        <v>98910</v>
      </c>
      <c r="E797" s="26">
        <f>SUBTOTAL(9,E798:E809)</f>
        <v>0</v>
      </c>
      <c r="F797" s="26">
        <f>G797-D797</f>
        <v>-98910</v>
      </c>
      <c r="G797" s="26">
        <f>SUBTOTAL(9,G798:G809)</f>
        <v>0</v>
      </c>
      <c r="H797" s="34" t="str">
        <f>IF(C797&lt;&gt;0,E797/C797,"-")</f>
        <v>-</v>
      </c>
      <c r="I797" s="34">
        <f>IF(D797&lt;&gt;0,E797/D797,"-")</f>
        <v>0</v>
      </c>
      <c r="J797" s="26">
        <f>SUBTOTAL(9,J798:J809)</f>
        <v>126545</v>
      </c>
      <c r="K797" s="55">
        <f>SUBTOTAL(9,K798:K809)</f>
        <v>259345</v>
      </c>
      <c r="L797" s="26">
        <f>SUBTOTAL(9,L798:L809)</f>
        <v>0</v>
      </c>
    </row>
    <row r="798" spans="1:12" ht="30" hidden="1" customHeight="1" x14ac:dyDescent="0.25">
      <c r="A798" s="1"/>
      <c r="B798" s="1"/>
      <c r="C798" s="6"/>
      <c r="D798" s="13"/>
      <c r="E798" s="13"/>
      <c r="F798" s="13"/>
      <c r="G798" s="20"/>
      <c r="H798" s="31"/>
      <c r="I798" s="31"/>
      <c r="J798" s="20"/>
      <c r="K798" s="51"/>
      <c r="L798" s="20"/>
    </row>
    <row r="799" spans="1:12" ht="409.6" hidden="1" customHeight="1" x14ac:dyDescent="0.25">
      <c r="A799" s="45" t="s">
        <v>12</v>
      </c>
      <c r="B799" s="45" t="s">
        <v>187</v>
      </c>
      <c r="C799" s="27">
        <f>SUBTOTAL(9,C800:C808)</f>
        <v>0</v>
      </c>
      <c r="D799" s="27">
        <f>SUBTOTAL(9,D800:D808)</f>
        <v>98910</v>
      </c>
      <c r="E799" s="27">
        <f>SUBTOTAL(9,E800:E808)</f>
        <v>0</v>
      </c>
      <c r="F799" s="27">
        <f>G799-D799</f>
        <v>-98910</v>
      </c>
      <c r="G799" s="27">
        <f>SUBTOTAL(9,G800:G808)</f>
        <v>0</v>
      </c>
      <c r="H799" s="35" t="str">
        <f>IF(C799&lt;&gt;0,E799/C799,"-")</f>
        <v>-</v>
      </c>
      <c r="I799" s="35">
        <f>IF(D799&lt;&gt;0,E799/D799,"-")</f>
        <v>0</v>
      </c>
      <c r="J799" s="27">
        <f>SUBTOTAL(9,J800:J808)</f>
        <v>126545</v>
      </c>
      <c r="K799" s="56">
        <f>SUBTOTAL(9,K800:K808)</f>
        <v>259345</v>
      </c>
      <c r="L799" s="27">
        <f>SUBTOTAL(9,L800:L808)</f>
        <v>0</v>
      </c>
    </row>
    <row r="800" spans="1:12" ht="30" hidden="1" customHeight="1" x14ac:dyDescent="0.25">
      <c r="A800" s="1"/>
      <c r="B800" s="1"/>
      <c r="C800" s="6"/>
      <c r="D800" s="14"/>
      <c r="E800" s="14"/>
      <c r="F800" s="14"/>
      <c r="G800" s="20"/>
      <c r="H800" s="31"/>
      <c r="I800" s="31"/>
      <c r="J800" s="20"/>
      <c r="K800" s="51"/>
      <c r="L800" s="20"/>
    </row>
    <row r="801" spans="1:12" ht="409.6" hidden="1" customHeight="1" x14ac:dyDescent="0.25">
      <c r="A801" s="46" t="s">
        <v>12</v>
      </c>
      <c r="B801" s="46" t="s">
        <v>187</v>
      </c>
      <c r="C801" s="25">
        <f>SUBTOTAL(9,C802:C807)</f>
        <v>0</v>
      </c>
      <c r="D801" s="25">
        <f>SUBTOTAL(9,D802:D807)</f>
        <v>98910</v>
      </c>
      <c r="E801" s="25">
        <f>SUBTOTAL(9,E802:E807)</f>
        <v>0</v>
      </c>
      <c r="F801" s="25">
        <f>G801-D801</f>
        <v>-98910</v>
      </c>
      <c r="G801" s="25">
        <f>SUBTOTAL(9,G802:G807)</f>
        <v>0</v>
      </c>
      <c r="H801" s="36" t="str">
        <f>IF(C801&lt;&gt;0,E801/C801,"-")</f>
        <v>-</v>
      </c>
      <c r="I801" s="36">
        <f>IF(D801&lt;&gt;0,E801/D801,"-")</f>
        <v>0</v>
      </c>
      <c r="J801" s="25">
        <f>SUBTOTAL(9,J802:J807)</f>
        <v>126545</v>
      </c>
      <c r="K801" s="57">
        <f>SUBTOTAL(9,K802:K807)</f>
        <v>259345</v>
      </c>
      <c r="L801" s="25">
        <f>SUBTOTAL(9,L802:L807)</f>
        <v>0</v>
      </c>
    </row>
    <row r="802" spans="1:12" ht="22.5" hidden="1" customHeight="1" x14ac:dyDescent="0.25">
      <c r="A802" s="1"/>
      <c r="B802" s="1"/>
      <c r="C802" s="6"/>
      <c r="D802" s="14"/>
      <c r="E802" s="14"/>
      <c r="F802" s="14"/>
      <c r="G802" s="14"/>
      <c r="H802" s="37"/>
      <c r="I802" s="37"/>
      <c r="J802" s="14"/>
      <c r="K802" s="58"/>
      <c r="L802" s="14"/>
    </row>
    <row r="803" spans="1:12" ht="409.6" hidden="1" customHeight="1" x14ac:dyDescent="0.25">
      <c r="A803" s="47" t="s">
        <v>12</v>
      </c>
      <c r="B803" s="47" t="s">
        <v>187</v>
      </c>
      <c r="C803" s="14">
        <f>SUBTOTAL(9,C804:C806)</f>
        <v>0</v>
      </c>
      <c r="D803" s="14">
        <f>SUBTOTAL(9,D804:D806)</f>
        <v>98910</v>
      </c>
      <c r="E803" s="14">
        <f>SUBTOTAL(9,E804:E806)</f>
        <v>0</v>
      </c>
      <c r="F803" s="14">
        <f>G803-D803</f>
        <v>-98910</v>
      </c>
      <c r="G803" s="14">
        <f>SUBTOTAL(9,G804:G806)</f>
        <v>0</v>
      </c>
      <c r="H803" s="37" t="str">
        <f>IF(C803&lt;&gt;0,E803/C803,"-")</f>
        <v>-</v>
      </c>
      <c r="I803" s="37">
        <f>IF(D803&lt;&gt;0,E803/D803,"-")</f>
        <v>0</v>
      </c>
      <c r="J803" s="14">
        <f>SUBTOTAL(9,J804:J806)</f>
        <v>126545</v>
      </c>
      <c r="K803" s="58">
        <f>SUBTOTAL(9,K804:K806)</f>
        <v>259345</v>
      </c>
      <c r="L803" s="14">
        <f>SUBTOTAL(9,L804:L806)</f>
        <v>0</v>
      </c>
    </row>
    <row r="804" spans="1:12" ht="30" hidden="1" customHeight="1" x14ac:dyDescent="0.25">
      <c r="A804" s="1"/>
      <c r="B804" s="1"/>
      <c r="C804" s="6"/>
      <c r="D804" s="21"/>
      <c r="E804" s="21"/>
      <c r="F804" s="21"/>
      <c r="G804" s="20"/>
      <c r="H804" s="31"/>
      <c r="I804" s="31"/>
      <c r="J804" s="20"/>
      <c r="K804" s="51"/>
      <c r="L804" s="20"/>
    </row>
    <row r="805" spans="1:12" ht="15" customHeight="1" x14ac:dyDescent="0.25">
      <c r="A805" s="48" t="s">
        <v>12</v>
      </c>
      <c r="B805" s="48" t="s">
        <v>187</v>
      </c>
      <c r="C805" s="3">
        <v>0</v>
      </c>
      <c r="D805" s="3">
        <v>98910</v>
      </c>
      <c r="E805" s="3">
        <v>0</v>
      </c>
      <c r="F805" s="3">
        <f>G805-D805</f>
        <v>-98910</v>
      </c>
      <c r="G805" s="3"/>
      <c r="H805" s="29" t="str">
        <f>IF(C805&lt;&gt;0,0/C805,"-")</f>
        <v>-</v>
      </c>
      <c r="I805" s="29">
        <f>IF(D805&lt;&gt;0,E805/D805,"-")</f>
        <v>0</v>
      </c>
      <c r="J805" s="3">
        <v>126545</v>
      </c>
      <c r="K805" s="59">
        <v>259345</v>
      </c>
      <c r="L805" s="49">
        <v>0</v>
      </c>
    </row>
    <row r="806" spans="1:12" hidden="1" x14ac:dyDescent="0.25">
      <c r="A806" s="1"/>
      <c r="B806" s="1"/>
      <c r="C806" s="6"/>
      <c r="D806" s="3"/>
      <c r="E806" s="3"/>
      <c r="F806" s="3"/>
      <c r="G806" s="3"/>
      <c r="H806" s="29"/>
      <c r="I806" s="29"/>
      <c r="J806" s="3"/>
      <c r="K806" s="59"/>
      <c r="L806" s="3"/>
    </row>
    <row r="807" spans="1:12" hidden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20"/>
      <c r="K807" s="51"/>
      <c r="L807" s="20"/>
    </row>
    <row r="808" spans="1:12" ht="20.100000000000001" hidden="1" customHeight="1" x14ac:dyDescent="0.25">
      <c r="A808" s="1"/>
      <c r="B808" s="1"/>
      <c r="C808" s="6"/>
      <c r="D808" s="6"/>
      <c r="E808" s="6"/>
      <c r="F808" s="6"/>
      <c r="G808" s="20"/>
      <c r="H808" s="31"/>
      <c r="I808" s="31"/>
      <c r="J808" s="20"/>
      <c r="K808" s="51"/>
      <c r="L808" s="20"/>
    </row>
    <row r="809" spans="1:12" ht="20.100000000000001" hidden="1" customHeight="1" x14ac:dyDescent="0.25">
      <c r="A809" s="1"/>
      <c r="B809" s="1"/>
      <c r="C809" s="6"/>
      <c r="D809" s="6"/>
      <c r="E809" s="6"/>
      <c r="F809" s="6"/>
      <c r="G809" s="20"/>
      <c r="H809" s="31"/>
      <c r="I809" s="31"/>
      <c r="J809" s="20"/>
      <c r="K809" s="51"/>
      <c r="L809" s="20"/>
    </row>
    <row r="810" spans="1:12" ht="20.100000000000001" hidden="1" customHeight="1" x14ac:dyDescent="0.25">
      <c r="A810" s="1"/>
      <c r="B810" s="1"/>
      <c r="C810" s="6"/>
      <c r="D810" s="6"/>
      <c r="E810" s="6"/>
      <c r="F810" s="6"/>
      <c r="G810" s="20"/>
      <c r="H810" s="31"/>
      <c r="I810" s="31"/>
      <c r="J810" s="20"/>
      <c r="K810" s="51"/>
      <c r="L810" s="20"/>
    </row>
    <row r="811" spans="1:12" ht="20.100000000000001" hidden="1" customHeight="1" x14ac:dyDescent="0.25">
      <c r="A811" s="1"/>
      <c r="B811" s="1"/>
      <c r="C811" s="6"/>
      <c r="D811" s="6"/>
      <c r="E811" s="6"/>
      <c r="F811" s="6"/>
      <c r="G811" s="20"/>
      <c r="H811" s="31"/>
      <c r="I811" s="31"/>
      <c r="J811" s="20"/>
      <c r="K811" s="51"/>
      <c r="L811" s="20"/>
    </row>
    <row r="812" spans="1:12" s="16" customFormat="1" ht="409.6" hidden="1" customHeight="1" x14ac:dyDescent="0.25">
      <c r="A812" s="42" t="s">
        <v>13</v>
      </c>
      <c r="B812" s="42" t="s">
        <v>211</v>
      </c>
      <c r="C812" s="23">
        <f>SUBTOTAL(9,C813:C830)</f>
        <v>0</v>
      </c>
      <c r="D812" s="23">
        <f>SUBTOTAL(9,D813:D830)</f>
        <v>34855</v>
      </c>
      <c r="E812" s="23">
        <f>SUBTOTAL(9,E813:E830)</f>
        <v>0</v>
      </c>
      <c r="F812" s="23">
        <f>G812-D812</f>
        <v>-34855</v>
      </c>
      <c r="G812" s="23">
        <f>SUBTOTAL(9,G813:G830)</f>
        <v>0</v>
      </c>
      <c r="H812" s="32" t="str">
        <f>IF(C812&lt;&gt;0,E812/C812,"-")</f>
        <v>-</v>
      </c>
      <c r="I812" s="32">
        <f>IF(D812&lt;&gt;0,E812/D812,"-")</f>
        <v>0</v>
      </c>
      <c r="J812" s="23">
        <f>SUBTOTAL(9,J813:J830)</f>
        <v>0</v>
      </c>
      <c r="K812" s="53">
        <f>SUBTOTAL(9,K813:K830)</f>
        <v>0</v>
      </c>
      <c r="L812" s="23">
        <f>SUBTOTAL(9,L813:L830)</f>
        <v>0</v>
      </c>
    </row>
    <row r="813" spans="1:12" ht="30" hidden="1" customHeight="1" x14ac:dyDescent="0.25">
      <c r="A813" s="1"/>
      <c r="B813" s="1"/>
      <c r="C813" s="6"/>
      <c r="D813" s="11"/>
      <c r="E813" s="11"/>
      <c r="F813" s="11"/>
      <c r="G813" s="20"/>
      <c r="H813" s="31"/>
      <c r="I813" s="31"/>
      <c r="J813" s="20"/>
      <c r="K813" s="51"/>
      <c r="L813" s="20"/>
    </row>
    <row r="814" spans="1:12" ht="409.6" hidden="1" customHeight="1" x14ac:dyDescent="0.25">
      <c r="A814" s="43" t="s">
        <v>13</v>
      </c>
      <c r="B814" s="43" t="s">
        <v>211</v>
      </c>
      <c r="C814" s="24">
        <f>SUBTOTAL(9,C815:C829)</f>
        <v>0</v>
      </c>
      <c r="D814" s="24">
        <f>SUBTOTAL(9,D815:D829)</f>
        <v>34855</v>
      </c>
      <c r="E814" s="24">
        <f>SUBTOTAL(9,E815:E829)</f>
        <v>0</v>
      </c>
      <c r="F814" s="24">
        <f>G814-D814</f>
        <v>-34855</v>
      </c>
      <c r="G814" s="24">
        <f>SUBTOTAL(9,G815:G829)</f>
        <v>0</v>
      </c>
      <c r="H814" s="33" t="str">
        <f>IF(C814&lt;&gt;0,E814/C814,"-")</f>
        <v>-</v>
      </c>
      <c r="I814" s="33">
        <f>IF(D814&lt;&gt;0,E814/D814,"-")</f>
        <v>0</v>
      </c>
      <c r="J814" s="24">
        <f>SUBTOTAL(9,J815:J829)</f>
        <v>0</v>
      </c>
      <c r="K814" s="54">
        <f>SUBTOTAL(9,K815:K829)</f>
        <v>0</v>
      </c>
      <c r="L814" s="24">
        <f>SUBTOTAL(9,L815:L829)</f>
        <v>0</v>
      </c>
    </row>
    <row r="815" spans="1:12" ht="30" hidden="1" customHeight="1" x14ac:dyDescent="0.25">
      <c r="A815" s="1"/>
      <c r="B815" s="1"/>
      <c r="C815" s="6"/>
      <c r="D815" s="12"/>
      <c r="E815" s="12"/>
      <c r="F815" s="12"/>
      <c r="G815" s="20"/>
      <c r="H815" s="31"/>
      <c r="I815" s="31"/>
      <c r="J815" s="20"/>
      <c r="K815" s="51"/>
      <c r="L815" s="20"/>
    </row>
    <row r="816" spans="1:12" ht="409.6" hidden="1" customHeight="1" x14ac:dyDescent="0.25">
      <c r="A816" s="44" t="s">
        <v>13</v>
      </c>
      <c r="B816" s="44" t="s">
        <v>211</v>
      </c>
      <c r="C816" s="26">
        <f>SUBTOTAL(9,C817:C828)</f>
        <v>0</v>
      </c>
      <c r="D816" s="26">
        <f>SUBTOTAL(9,D817:D828)</f>
        <v>34855</v>
      </c>
      <c r="E816" s="26">
        <f>SUBTOTAL(9,E817:E828)</f>
        <v>0</v>
      </c>
      <c r="F816" s="26">
        <f>G816-D816</f>
        <v>-34855</v>
      </c>
      <c r="G816" s="26">
        <f>SUBTOTAL(9,G817:G828)</f>
        <v>0</v>
      </c>
      <c r="H816" s="34" t="str">
        <f>IF(C816&lt;&gt;0,E816/C816,"-")</f>
        <v>-</v>
      </c>
      <c r="I816" s="34">
        <f>IF(D816&lt;&gt;0,E816/D816,"-")</f>
        <v>0</v>
      </c>
      <c r="J816" s="26">
        <f>SUBTOTAL(9,J817:J828)</f>
        <v>0</v>
      </c>
      <c r="K816" s="55">
        <f>SUBTOTAL(9,K817:K828)</f>
        <v>0</v>
      </c>
      <c r="L816" s="26">
        <f>SUBTOTAL(9,L817:L828)</f>
        <v>0</v>
      </c>
    </row>
    <row r="817" spans="1:12" ht="30" hidden="1" customHeight="1" x14ac:dyDescent="0.25">
      <c r="A817" s="1"/>
      <c r="B817" s="1"/>
      <c r="C817" s="6"/>
      <c r="D817" s="13"/>
      <c r="E817" s="13"/>
      <c r="F817" s="13"/>
      <c r="G817" s="20"/>
      <c r="H817" s="31"/>
      <c r="I817" s="31"/>
      <c r="J817" s="20"/>
      <c r="K817" s="51"/>
      <c r="L817" s="20"/>
    </row>
    <row r="818" spans="1:12" ht="409.6" hidden="1" customHeight="1" x14ac:dyDescent="0.25">
      <c r="A818" s="45" t="s">
        <v>13</v>
      </c>
      <c r="B818" s="45" t="s">
        <v>211</v>
      </c>
      <c r="C818" s="27">
        <f>SUBTOTAL(9,C819:C827)</f>
        <v>0</v>
      </c>
      <c r="D818" s="27">
        <f>SUBTOTAL(9,D819:D827)</f>
        <v>34855</v>
      </c>
      <c r="E818" s="27">
        <f>SUBTOTAL(9,E819:E827)</f>
        <v>0</v>
      </c>
      <c r="F818" s="27">
        <f>G818-D818</f>
        <v>-34855</v>
      </c>
      <c r="G818" s="27">
        <f>SUBTOTAL(9,G819:G827)</f>
        <v>0</v>
      </c>
      <c r="H818" s="35" t="str">
        <f>IF(C818&lt;&gt;0,E818/C818,"-")</f>
        <v>-</v>
      </c>
      <c r="I818" s="35">
        <f>IF(D818&lt;&gt;0,E818/D818,"-")</f>
        <v>0</v>
      </c>
      <c r="J818" s="27">
        <f>SUBTOTAL(9,J819:J827)</f>
        <v>0</v>
      </c>
      <c r="K818" s="56">
        <f>SUBTOTAL(9,K819:K827)</f>
        <v>0</v>
      </c>
      <c r="L818" s="27">
        <f>SUBTOTAL(9,L819:L827)</f>
        <v>0</v>
      </c>
    </row>
    <row r="819" spans="1:12" ht="30" hidden="1" customHeight="1" x14ac:dyDescent="0.25">
      <c r="A819" s="1"/>
      <c r="B819" s="1"/>
      <c r="C819" s="6"/>
      <c r="D819" s="14"/>
      <c r="E819" s="14"/>
      <c r="F819" s="14"/>
      <c r="G819" s="20"/>
      <c r="H819" s="31"/>
      <c r="I819" s="31"/>
      <c r="J819" s="20"/>
      <c r="K819" s="51"/>
      <c r="L819" s="20"/>
    </row>
    <row r="820" spans="1:12" ht="409.6" hidden="1" customHeight="1" x14ac:dyDescent="0.25">
      <c r="A820" s="46" t="s">
        <v>13</v>
      </c>
      <c r="B820" s="46" t="s">
        <v>211</v>
      </c>
      <c r="C820" s="25">
        <f>SUBTOTAL(9,C821:C826)</f>
        <v>0</v>
      </c>
      <c r="D820" s="25">
        <f>SUBTOTAL(9,D821:D826)</f>
        <v>34855</v>
      </c>
      <c r="E820" s="25">
        <f>SUBTOTAL(9,E821:E826)</f>
        <v>0</v>
      </c>
      <c r="F820" s="25">
        <f>G820-D820</f>
        <v>-34855</v>
      </c>
      <c r="G820" s="25">
        <f>SUBTOTAL(9,G821:G826)</f>
        <v>0</v>
      </c>
      <c r="H820" s="36" t="str">
        <f>IF(C820&lt;&gt;0,E820/C820,"-")</f>
        <v>-</v>
      </c>
      <c r="I820" s="36">
        <f>IF(D820&lt;&gt;0,E820/D820,"-")</f>
        <v>0</v>
      </c>
      <c r="J820" s="25">
        <f>SUBTOTAL(9,J821:J826)</f>
        <v>0</v>
      </c>
      <c r="K820" s="57">
        <f>SUBTOTAL(9,K821:K826)</f>
        <v>0</v>
      </c>
      <c r="L820" s="25">
        <f>SUBTOTAL(9,L821:L826)</f>
        <v>0</v>
      </c>
    </row>
    <row r="821" spans="1:12" ht="22.5" hidden="1" customHeight="1" x14ac:dyDescent="0.25">
      <c r="A821" s="1"/>
      <c r="B821" s="1"/>
      <c r="C821" s="6"/>
      <c r="D821" s="14"/>
      <c r="E821" s="14"/>
      <c r="F821" s="14"/>
      <c r="G821" s="14"/>
      <c r="H821" s="37"/>
      <c r="I821" s="37"/>
      <c r="J821" s="14"/>
      <c r="K821" s="58"/>
      <c r="L821" s="14"/>
    </row>
    <row r="822" spans="1:12" ht="409.6" hidden="1" customHeight="1" x14ac:dyDescent="0.25">
      <c r="A822" s="47" t="s">
        <v>13</v>
      </c>
      <c r="B822" s="47" t="s">
        <v>211</v>
      </c>
      <c r="C822" s="14">
        <f>SUBTOTAL(9,C823:C825)</f>
        <v>0</v>
      </c>
      <c r="D822" s="14">
        <f>SUBTOTAL(9,D823:D825)</f>
        <v>34855</v>
      </c>
      <c r="E822" s="14">
        <f>SUBTOTAL(9,E823:E825)</f>
        <v>0</v>
      </c>
      <c r="F822" s="14">
        <f>G822-D822</f>
        <v>-34855</v>
      </c>
      <c r="G822" s="14">
        <f>SUBTOTAL(9,G823:G825)</f>
        <v>0</v>
      </c>
      <c r="H822" s="37" t="str">
        <f>IF(C822&lt;&gt;0,E822/C822,"-")</f>
        <v>-</v>
      </c>
      <c r="I822" s="37">
        <f>IF(D822&lt;&gt;0,E822/D822,"-")</f>
        <v>0</v>
      </c>
      <c r="J822" s="14">
        <f>SUBTOTAL(9,J823:J825)</f>
        <v>0</v>
      </c>
      <c r="K822" s="58">
        <f>SUBTOTAL(9,K823:K825)</f>
        <v>0</v>
      </c>
      <c r="L822" s="14">
        <f>SUBTOTAL(9,L823:L825)</f>
        <v>0</v>
      </c>
    </row>
    <row r="823" spans="1:12" ht="30" hidden="1" customHeight="1" x14ac:dyDescent="0.25">
      <c r="A823" s="1"/>
      <c r="B823" s="1"/>
      <c r="C823" s="6"/>
      <c r="D823" s="21"/>
      <c r="E823" s="21"/>
      <c r="F823" s="21"/>
      <c r="G823" s="20"/>
      <c r="H823" s="31"/>
      <c r="I823" s="31"/>
      <c r="J823" s="20"/>
      <c r="K823" s="51"/>
      <c r="L823" s="20"/>
    </row>
    <row r="824" spans="1:12" ht="15" customHeight="1" x14ac:dyDescent="0.25">
      <c r="A824" s="48" t="s">
        <v>13</v>
      </c>
      <c r="B824" s="48" t="s">
        <v>211</v>
      </c>
      <c r="C824" s="3">
        <v>0</v>
      </c>
      <c r="D824" s="3">
        <v>34855</v>
      </c>
      <c r="E824" s="3">
        <v>0</v>
      </c>
      <c r="F824" s="3">
        <f>G824-D824</f>
        <v>-34855</v>
      </c>
      <c r="G824" s="3"/>
      <c r="H824" s="29" t="str">
        <f>IF(C824&lt;&gt;0,0/C824,"-")</f>
        <v>-</v>
      </c>
      <c r="I824" s="29">
        <f>IF(D824&lt;&gt;0,E824/D824,"-")</f>
        <v>0</v>
      </c>
      <c r="J824" s="3">
        <v>0</v>
      </c>
      <c r="K824" s="59">
        <v>0</v>
      </c>
      <c r="L824" s="49">
        <v>0</v>
      </c>
    </row>
    <row r="825" spans="1:12" hidden="1" x14ac:dyDescent="0.25">
      <c r="A825" s="1"/>
      <c r="B825" s="1"/>
      <c r="C825" s="6"/>
      <c r="D825" s="3"/>
      <c r="E825" s="3"/>
      <c r="F825" s="3"/>
      <c r="G825" s="3"/>
      <c r="H825" s="29"/>
      <c r="I825" s="29"/>
      <c r="J825" s="3"/>
      <c r="K825" s="59"/>
      <c r="L825" s="3"/>
    </row>
    <row r="826" spans="1:12" hidden="1" x14ac:dyDescent="0.25">
      <c r="A826" s="1"/>
      <c r="B826" s="1"/>
      <c r="C826" s="6"/>
      <c r="D826" s="6"/>
      <c r="E826" s="6"/>
      <c r="F826" s="6"/>
      <c r="G826" s="20"/>
      <c r="H826" s="31"/>
      <c r="I826" s="31"/>
      <c r="J826" s="20"/>
      <c r="K826" s="51"/>
      <c r="L826" s="20"/>
    </row>
    <row r="827" spans="1:12" ht="20.100000000000001" hidden="1" customHeight="1" x14ac:dyDescent="0.25">
      <c r="A827" s="1"/>
      <c r="B827" s="1"/>
      <c r="C827" s="6"/>
      <c r="D827" s="6"/>
      <c r="E827" s="6"/>
      <c r="F827" s="6"/>
      <c r="G827" s="20"/>
      <c r="H827" s="31"/>
      <c r="I827" s="31"/>
      <c r="J827" s="20"/>
      <c r="K827" s="51"/>
      <c r="L827" s="20"/>
    </row>
    <row r="828" spans="1:12" ht="20.100000000000001" hidden="1" customHeight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20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20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20"/>
      <c r="K830" s="51"/>
      <c r="L830" s="20"/>
    </row>
    <row r="831" spans="1:12" s="16" customFormat="1" ht="409.6" hidden="1" customHeight="1" x14ac:dyDescent="0.25">
      <c r="A831" s="42" t="s">
        <v>14</v>
      </c>
      <c r="B831" s="42" t="s">
        <v>190</v>
      </c>
      <c r="C831" s="23">
        <f>SUBTOTAL(9,C832:C849)</f>
        <v>0</v>
      </c>
      <c r="D831" s="23">
        <f>SUBTOTAL(9,D832:D849)</f>
        <v>45625</v>
      </c>
      <c r="E831" s="23">
        <f>SUBTOTAL(9,E832:E849)</f>
        <v>0</v>
      </c>
      <c r="F831" s="23">
        <f>G831-D831</f>
        <v>-45625</v>
      </c>
      <c r="G831" s="23">
        <f>SUBTOTAL(9,G832:G849)</f>
        <v>0</v>
      </c>
      <c r="H831" s="32" t="str">
        <f>IF(C831&lt;&gt;0,E831/C831,"-")</f>
        <v>-</v>
      </c>
      <c r="I831" s="32">
        <f>IF(D831&lt;&gt;0,E831/D831,"-")</f>
        <v>0</v>
      </c>
      <c r="J831" s="23">
        <f>SUBTOTAL(9,J832:J849)</f>
        <v>0</v>
      </c>
      <c r="K831" s="53">
        <f>SUBTOTAL(9,K832:K849)</f>
        <v>0</v>
      </c>
      <c r="L831" s="23">
        <f>SUBTOTAL(9,L832:L849)</f>
        <v>0</v>
      </c>
    </row>
    <row r="832" spans="1:12" ht="30" hidden="1" customHeight="1" x14ac:dyDescent="0.25">
      <c r="A832" s="1"/>
      <c r="B832" s="1"/>
      <c r="C832" s="6"/>
      <c r="D832" s="11"/>
      <c r="E832" s="11"/>
      <c r="F832" s="11"/>
      <c r="G832" s="20"/>
      <c r="H832" s="31"/>
      <c r="I832" s="31"/>
      <c r="J832" s="20"/>
      <c r="K832" s="51"/>
      <c r="L832" s="20"/>
    </row>
    <row r="833" spans="1:12" ht="409.6" hidden="1" customHeight="1" x14ac:dyDescent="0.25">
      <c r="A833" s="43" t="s">
        <v>14</v>
      </c>
      <c r="B833" s="43" t="s">
        <v>190</v>
      </c>
      <c r="C833" s="24">
        <f>SUBTOTAL(9,C834:C848)</f>
        <v>0</v>
      </c>
      <c r="D833" s="24">
        <f>SUBTOTAL(9,D834:D848)</f>
        <v>45625</v>
      </c>
      <c r="E833" s="24">
        <f>SUBTOTAL(9,E834:E848)</f>
        <v>0</v>
      </c>
      <c r="F833" s="24">
        <f>G833-D833</f>
        <v>-45625</v>
      </c>
      <c r="G833" s="24">
        <f>SUBTOTAL(9,G834:G848)</f>
        <v>0</v>
      </c>
      <c r="H833" s="33" t="str">
        <f>IF(C833&lt;&gt;0,E833/C833,"-")</f>
        <v>-</v>
      </c>
      <c r="I833" s="33">
        <f>IF(D833&lt;&gt;0,E833/D833,"-")</f>
        <v>0</v>
      </c>
      <c r="J833" s="24">
        <f>SUBTOTAL(9,J834:J848)</f>
        <v>0</v>
      </c>
      <c r="K833" s="54">
        <f>SUBTOTAL(9,K834:K848)</f>
        <v>0</v>
      </c>
      <c r="L833" s="24">
        <f>SUBTOTAL(9,L834:L848)</f>
        <v>0</v>
      </c>
    </row>
    <row r="834" spans="1:12" ht="30" hidden="1" customHeight="1" x14ac:dyDescent="0.25">
      <c r="A834" s="1"/>
      <c r="B834" s="1"/>
      <c r="C834" s="6"/>
      <c r="D834" s="12"/>
      <c r="E834" s="12"/>
      <c r="F834" s="12"/>
      <c r="G834" s="20"/>
      <c r="H834" s="31"/>
      <c r="I834" s="31"/>
      <c r="J834" s="20"/>
      <c r="K834" s="51"/>
      <c r="L834" s="20"/>
    </row>
    <row r="835" spans="1:12" ht="409.6" hidden="1" customHeight="1" x14ac:dyDescent="0.25">
      <c r="A835" s="44" t="s">
        <v>14</v>
      </c>
      <c r="B835" s="44" t="s">
        <v>190</v>
      </c>
      <c r="C835" s="26">
        <f>SUBTOTAL(9,C836:C847)</f>
        <v>0</v>
      </c>
      <c r="D835" s="26">
        <f>SUBTOTAL(9,D836:D847)</f>
        <v>45625</v>
      </c>
      <c r="E835" s="26">
        <f>SUBTOTAL(9,E836:E847)</f>
        <v>0</v>
      </c>
      <c r="F835" s="26">
        <f>G835-D835</f>
        <v>-45625</v>
      </c>
      <c r="G835" s="26">
        <f>SUBTOTAL(9,G836:G847)</f>
        <v>0</v>
      </c>
      <c r="H835" s="34" t="str">
        <f>IF(C835&lt;&gt;0,E835/C835,"-")</f>
        <v>-</v>
      </c>
      <c r="I835" s="34">
        <f>IF(D835&lt;&gt;0,E835/D835,"-")</f>
        <v>0</v>
      </c>
      <c r="J835" s="26">
        <f>SUBTOTAL(9,J836:J847)</f>
        <v>0</v>
      </c>
      <c r="K835" s="55">
        <f>SUBTOTAL(9,K836:K847)</f>
        <v>0</v>
      </c>
      <c r="L835" s="26">
        <f>SUBTOTAL(9,L836:L847)</f>
        <v>0</v>
      </c>
    </row>
    <row r="836" spans="1:12" ht="30" hidden="1" customHeight="1" x14ac:dyDescent="0.25">
      <c r="A836" s="1"/>
      <c r="B836" s="1"/>
      <c r="C836" s="6"/>
      <c r="D836" s="13"/>
      <c r="E836" s="13"/>
      <c r="F836" s="13"/>
      <c r="G836" s="20"/>
      <c r="H836" s="31"/>
      <c r="I836" s="31"/>
      <c r="J836" s="20"/>
      <c r="K836" s="51"/>
      <c r="L836" s="20"/>
    </row>
    <row r="837" spans="1:12" ht="409.6" hidden="1" customHeight="1" x14ac:dyDescent="0.25">
      <c r="A837" s="45" t="s">
        <v>14</v>
      </c>
      <c r="B837" s="45" t="s">
        <v>190</v>
      </c>
      <c r="C837" s="27">
        <f>SUBTOTAL(9,C838:C846)</f>
        <v>0</v>
      </c>
      <c r="D837" s="27">
        <f>SUBTOTAL(9,D838:D846)</f>
        <v>45625</v>
      </c>
      <c r="E837" s="27">
        <f>SUBTOTAL(9,E838:E846)</f>
        <v>0</v>
      </c>
      <c r="F837" s="27">
        <f>G837-D837</f>
        <v>-45625</v>
      </c>
      <c r="G837" s="27">
        <f>SUBTOTAL(9,G838:G846)</f>
        <v>0</v>
      </c>
      <c r="H837" s="35" t="str">
        <f>IF(C837&lt;&gt;0,E837/C837,"-")</f>
        <v>-</v>
      </c>
      <c r="I837" s="35">
        <f>IF(D837&lt;&gt;0,E837/D837,"-")</f>
        <v>0</v>
      </c>
      <c r="J837" s="27">
        <f>SUBTOTAL(9,J838:J846)</f>
        <v>0</v>
      </c>
      <c r="K837" s="56">
        <f>SUBTOTAL(9,K838:K846)</f>
        <v>0</v>
      </c>
      <c r="L837" s="27">
        <f>SUBTOTAL(9,L838:L846)</f>
        <v>0</v>
      </c>
    </row>
    <row r="838" spans="1:12" ht="30" hidden="1" customHeight="1" x14ac:dyDescent="0.25">
      <c r="A838" s="1"/>
      <c r="B838" s="1"/>
      <c r="C838" s="6"/>
      <c r="D838" s="14"/>
      <c r="E838" s="14"/>
      <c r="F838" s="14"/>
      <c r="G838" s="20"/>
      <c r="H838" s="31"/>
      <c r="I838" s="31"/>
      <c r="J838" s="20"/>
      <c r="K838" s="51"/>
      <c r="L838" s="20"/>
    </row>
    <row r="839" spans="1:12" ht="409.6" hidden="1" customHeight="1" x14ac:dyDescent="0.25">
      <c r="A839" s="46" t="s">
        <v>14</v>
      </c>
      <c r="B839" s="46" t="s">
        <v>190</v>
      </c>
      <c r="C839" s="25">
        <f>SUBTOTAL(9,C840:C845)</f>
        <v>0</v>
      </c>
      <c r="D839" s="25">
        <f>SUBTOTAL(9,D840:D845)</f>
        <v>45625</v>
      </c>
      <c r="E839" s="25">
        <f>SUBTOTAL(9,E840:E845)</f>
        <v>0</v>
      </c>
      <c r="F839" s="25">
        <f>G839-D839</f>
        <v>-45625</v>
      </c>
      <c r="G839" s="25">
        <f>SUBTOTAL(9,G840:G845)</f>
        <v>0</v>
      </c>
      <c r="H839" s="36" t="str">
        <f>IF(C839&lt;&gt;0,E839/C839,"-")</f>
        <v>-</v>
      </c>
      <c r="I839" s="36">
        <f>IF(D839&lt;&gt;0,E839/D839,"-")</f>
        <v>0</v>
      </c>
      <c r="J839" s="25">
        <f>SUBTOTAL(9,J840:J845)</f>
        <v>0</v>
      </c>
      <c r="K839" s="57">
        <f>SUBTOTAL(9,K840:K845)</f>
        <v>0</v>
      </c>
      <c r="L839" s="25">
        <f>SUBTOTAL(9,L840:L845)</f>
        <v>0</v>
      </c>
    </row>
    <row r="840" spans="1:12" ht="22.5" hidden="1" customHeight="1" x14ac:dyDescent="0.25">
      <c r="A840" s="1"/>
      <c r="B840" s="1"/>
      <c r="C840" s="6"/>
      <c r="D840" s="14"/>
      <c r="E840" s="14"/>
      <c r="F840" s="14"/>
      <c r="G840" s="14"/>
      <c r="H840" s="37"/>
      <c r="I840" s="37"/>
      <c r="J840" s="14"/>
      <c r="K840" s="58"/>
      <c r="L840" s="14"/>
    </row>
    <row r="841" spans="1:12" ht="409.6" hidden="1" customHeight="1" x14ac:dyDescent="0.25">
      <c r="A841" s="47" t="s">
        <v>14</v>
      </c>
      <c r="B841" s="47" t="s">
        <v>190</v>
      </c>
      <c r="C841" s="14">
        <f>SUBTOTAL(9,C842:C844)</f>
        <v>0</v>
      </c>
      <c r="D841" s="14">
        <f>SUBTOTAL(9,D842:D844)</f>
        <v>45625</v>
      </c>
      <c r="E841" s="14">
        <f>SUBTOTAL(9,E842:E844)</f>
        <v>0</v>
      </c>
      <c r="F841" s="14">
        <f>G841-D841</f>
        <v>-45625</v>
      </c>
      <c r="G841" s="14">
        <f>SUBTOTAL(9,G842:G844)</f>
        <v>0</v>
      </c>
      <c r="H841" s="37" t="str">
        <f>IF(C841&lt;&gt;0,E841/C841,"-")</f>
        <v>-</v>
      </c>
      <c r="I841" s="37">
        <f>IF(D841&lt;&gt;0,E841/D841,"-")</f>
        <v>0</v>
      </c>
      <c r="J841" s="14">
        <f>SUBTOTAL(9,J842:J844)</f>
        <v>0</v>
      </c>
      <c r="K841" s="58">
        <f>SUBTOTAL(9,K842:K844)</f>
        <v>0</v>
      </c>
      <c r="L841" s="14">
        <f>SUBTOTAL(9,L842:L844)</f>
        <v>0</v>
      </c>
    </row>
    <row r="842" spans="1:12" ht="30" hidden="1" customHeight="1" x14ac:dyDescent="0.25">
      <c r="A842" s="1"/>
      <c r="B842" s="1"/>
      <c r="C842" s="6"/>
      <c r="D842" s="21"/>
      <c r="E842" s="21"/>
      <c r="F842" s="21"/>
      <c r="G842" s="20"/>
      <c r="H842" s="31"/>
      <c r="I842" s="31"/>
      <c r="J842" s="20"/>
      <c r="K842" s="51"/>
      <c r="L842" s="20"/>
    </row>
    <row r="843" spans="1:12" ht="15" customHeight="1" x14ac:dyDescent="0.25">
      <c r="A843" s="48" t="s">
        <v>14</v>
      </c>
      <c r="B843" s="48" t="s">
        <v>190</v>
      </c>
      <c r="C843" s="3">
        <v>0</v>
      </c>
      <c r="D843" s="3">
        <v>45625</v>
      </c>
      <c r="E843" s="3">
        <v>0</v>
      </c>
      <c r="F843" s="3">
        <f>G843-D843</f>
        <v>-45625</v>
      </c>
      <c r="G843" s="3"/>
      <c r="H843" s="29" t="str">
        <f>IF(C843&lt;&gt;0,0/C843,"-")</f>
        <v>-</v>
      </c>
      <c r="I843" s="29">
        <f>IF(D843&lt;&gt;0,E843/D843,"-")</f>
        <v>0</v>
      </c>
      <c r="J843" s="3">
        <v>0</v>
      </c>
      <c r="K843" s="59">
        <v>0</v>
      </c>
      <c r="L843" s="49">
        <v>0</v>
      </c>
    </row>
    <row r="844" spans="1:12" hidden="1" x14ac:dyDescent="0.25">
      <c r="A844" s="1"/>
      <c r="B844" s="1"/>
      <c r="C844" s="6"/>
      <c r="D844" s="3"/>
      <c r="E844" s="3"/>
      <c r="F844" s="3"/>
      <c r="G844" s="3"/>
      <c r="H844" s="29"/>
      <c r="I844" s="29"/>
      <c r="J844" s="3"/>
      <c r="K844" s="59"/>
      <c r="L844" s="3"/>
    </row>
    <row r="845" spans="1:12" hidden="1" x14ac:dyDescent="0.25">
      <c r="A845" s="1"/>
      <c r="B845" s="1"/>
      <c r="C845" s="6"/>
      <c r="D845" s="6"/>
      <c r="E845" s="6"/>
      <c r="F845" s="6"/>
      <c r="G845" s="20"/>
      <c r="H845" s="31"/>
      <c r="I845" s="31"/>
      <c r="J845" s="20"/>
      <c r="K845" s="51"/>
      <c r="L845" s="20"/>
    </row>
    <row r="846" spans="1:12" ht="20.100000000000001" hidden="1" customHeight="1" x14ac:dyDescent="0.25">
      <c r="A846" s="1"/>
      <c r="B846" s="1"/>
      <c r="C846" s="6"/>
      <c r="D846" s="6"/>
      <c r="E846" s="6"/>
      <c r="F846" s="6"/>
      <c r="G846" s="20"/>
      <c r="H846" s="31"/>
      <c r="I846" s="31"/>
      <c r="J846" s="20"/>
      <c r="K846" s="51"/>
      <c r="L846" s="20"/>
    </row>
    <row r="847" spans="1:12" ht="20.100000000000001" hidden="1" customHeight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20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20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20"/>
      <c r="K849" s="51"/>
      <c r="L849" s="20"/>
    </row>
    <row r="850" spans="1:12" ht="20.100000000000001" hidden="1" customHeight="1" x14ac:dyDescent="0.25">
      <c r="A850" s="1"/>
      <c r="B850" s="1"/>
      <c r="C850" s="6"/>
      <c r="D850" s="6"/>
      <c r="E850" s="6"/>
      <c r="F850" s="6"/>
      <c r="G850" s="20"/>
      <c r="H850" s="31"/>
      <c r="I850" s="31"/>
      <c r="J850" s="20"/>
      <c r="K850" s="51"/>
      <c r="L850" s="20"/>
    </row>
    <row r="851" spans="1:12" hidden="1" x14ac:dyDescent="0.25">
      <c r="A851" s="1"/>
      <c r="B851" s="1"/>
      <c r="C851" s="6"/>
      <c r="D851" s="6"/>
      <c r="E851" s="6"/>
      <c r="F851" s="6"/>
      <c r="G851" s="20"/>
      <c r="H851" s="31"/>
      <c r="I851" s="31"/>
      <c r="J851" s="20"/>
      <c r="K851" s="51"/>
      <c r="L851" s="20"/>
    </row>
    <row r="852" spans="1:12" hidden="1" x14ac:dyDescent="0.25">
      <c r="A852" s="1"/>
      <c r="B852" s="1"/>
      <c r="C852" s="6"/>
      <c r="D852" s="6"/>
      <c r="E852" s="6"/>
      <c r="F852" s="6"/>
      <c r="G852" s="20"/>
      <c r="H852" s="31"/>
      <c r="I852" s="31"/>
      <c r="J852" s="20"/>
      <c r="K852" s="51"/>
      <c r="L852" s="20"/>
    </row>
    <row r="853" spans="1:12" ht="27.75" customHeight="1" x14ac:dyDescent="0.25">
      <c r="A853" s="17" t="s">
        <v>117</v>
      </c>
      <c r="B853" s="17"/>
      <c r="C853" s="22">
        <f>SUBTOTAL(9,C363:C852)</f>
        <v>0</v>
      </c>
      <c r="D853" s="22">
        <f>SUBTOTAL(9,D363:D852)</f>
        <v>1858700</v>
      </c>
      <c r="E853" s="22">
        <f>SUBTOTAL(9,E363:E852)</f>
        <v>3084731.4800000004</v>
      </c>
      <c r="F853" s="22">
        <f>G853-D853</f>
        <v>-1858700</v>
      </c>
      <c r="G853" s="22">
        <f>SUBTOTAL(9,G363:G852)</f>
        <v>0</v>
      </c>
      <c r="H853" s="38" t="str">
        <f>IF(C853&lt;&gt;0,E853/C853,"-")</f>
        <v>-</v>
      </c>
      <c r="I853" s="38">
        <f>IF(D853&lt;&gt;0,E853/D853,"-")</f>
        <v>1.6596177328240169</v>
      </c>
      <c r="J853" s="22">
        <f>SUBTOTAL(9,J363:J852)</f>
        <v>1031987</v>
      </c>
      <c r="K853" s="60">
        <f>SUBTOTAL(9,K363:K852)</f>
        <v>968015</v>
      </c>
      <c r="L853" s="22">
        <f>SUBTOTAL(9,L363:L852)</f>
        <v>0</v>
      </c>
    </row>
    <row r="854" spans="1:12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22"/>
      <c r="L854" s="1"/>
    </row>
    <row r="855" spans="1:12" ht="63.75" customHeight="1" x14ac:dyDescent="0.25">
      <c r="A855" s="177" t="s">
        <v>154</v>
      </c>
      <c r="B855" s="178"/>
      <c r="C855" s="7" t="s">
        <v>134</v>
      </c>
      <c r="D855" s="7" t="str">
        <f>D6</f>
        <v>Prijedlog plana za  2023.</v>
      </c>
      <c r="E855" s="7" t="s">
        <v>135</v>
      </c>
      <c r="F855" s="15" t="s">
        <v>158</v>
      </c>
      <c r="G855" s="7" t="s">
        <v>113</v>
      </c>
      <c r="H855" s="7" t="s">
        <v>205</v>
      </c>
      <c r="I855" s="7" t="s">
        <v>176</v>
      </c>
      <c r="J855" s="7" t="str">
        <f>J6</f>
        <v>Projekcija za 2024.</v>
      </c>
      <c r="K855" s="161" t="str">
        <f>K6</f>
        <v>Projekcija za 2025.</v>
      </c>
      <c r="L855" s="7" t="s">
        <v>124</v>
      </c>
    </row>
    <row r="856" spans="1:12" ht="20.25" hidden="1" customHeight="1" x14ac:dyDescent="0.3">
      <c r="A856" s="8"/>
      <c r="B856" s="8"/>
      <c r="C856" s="9"/>
      <c r="D856" s="9"/>
      <c r="E856" s="9"/>
      <c r="F856" s="9"/>
      <c r="G856" s="9"/>
      <c r="H856" s="98"/>
      <c r="I856" s="98"/>
      <c r="J856" s="9"/>
      <c r="K856" s="127"/>
      <c r="L856" s="9"/>
    </row>
    <row r="857" spans="1:12" s="16" customFormat="1" ht="18" customHeight="1" x14ac:dyDescent="0.25">
      <c r="A857" s="92">
        <v>9</v>
      </c>
      <c r="B857" s="39" t="s">
        <v>304</v>
      </c>
      <c r="C857" s="19">
        <f>SUBTOTAL(9,C858:C891)</f>
        <v>0</v>
      </c>
      <c r="D857" s="19">
        <v>50745</v>
      </c>
      <c r="E857" s="19">
        <f>SUBTOTAL(9,E858:E891)</f>
        <v>289284.83999999997</v>
      </c>
      <c r="F857" s="19">
        <f>G857-D857</f>
        <v>-50745</v>
      </c>
      <c r="G857" s="19">
        <f>SUBTOTAL(9,G858:G891)</f>
        <v>0</v>
      </c>
      <c r="H857" s="30" t="str">
        <f>IF(C857&lt;&gt;0,E857/C857,"-")</f>
        <v>-</v>
      </c>
      <c r="I857" s="30">
        <f>IF(D857&lt;&gt;0,E857/D857,"-")</f>
        <v>5.7007555424179719</v>
      </c>
      <c r="J857" s="19">
        <v>70000</v>
      </c>
      <c r="K857" s="50">
        <v>91705</v>
      </c>
      <c r="L857" s="19">
        <f>SUBTOTAL(9,L858:L891)</f>
        <v>0</v>
      </c>
    </row>
    <row r="858" spans="1:12" ht="30" hidden="1" customHeight="1" x14ac:dyDescent="0.3">
      <c r="A858" s="40"/>
      <c r="B858" s="40"/>
      <c r="C858" s="9"/>
      <c r="D858" s="9"/>
      <c r="E858" s="9"/>
      <c r="F858" s="9"/>
      <c r="G858" s="20"/>
      <c r="H858" s="31"/>
      <c r="I858" s="31"/>
      <c r="J858" s="20"/>
      <c r="K858" s="51"/>
      <c r="L858" s="20"/>
    </row>
    <row r="859" spans="1:12" s="16" customFormat="1" ht="18" customHeight="1" x14ac:dyDescent="0.25">
      <c r="A859" s="96">
        <v>99</v>
      </c>
      <c r="B859" s="48" t="s">
        <v>303</v>
      </c>
      <c r="C859" s="18">
        <f>SUBTOTAL(9,C860:C891)</f>
        <v>0</v>
      </c>
      <c r="D859" s="18">
        <v>50745</v>
      </c>
      <c r="E859" s="18">
        <f>SUBTOTAL(9,E860:E891)</f>
        <v>289284.83999999997</v>
      </c>
      <c r="F859" s="18">
        <f>G859-D859</f>
        <v>-50745</v>
      </c>
      <c r="G859" s="18">
        <f>SUBTOTAL(9,G860:G891)</f>
        <v>0</v>
      </c>
      <c r="H859" s="28" t="str">
        <f>IF(C859&lt;&gt;0,E859/C859,"-")</f>
        <v>-</v>
      </c>
      <c r="I859" s="28">
        <f>IF(D859&lt;&gt;0,E859/D859,"-")</f>
        <v>5.7007555424179719</v>
      </c>
      <c r="J859" s="18">
        <v>70000</v>
      </c>
      <c r="K859" s="52">
        <v>91705</v>
      </c>
      <c r="L859" s="18">
        <f>SUBTOTAL(9,L860:L891)</f>
        <v>0</v>
      </c>
    </row>
    <row r="860" spans="1:12" ht="30" hidden="1" customHeight="1" x14ac:dyDescent="0.25">
      <c r="A860" s="1"/>
      <c r="B860" s="5"/>
      <c r="C860" s="10"/>
      <c r="D860" s="10"/>
      <c r="E860" s="10"/>
      <c r="F860" s="10"/>
      <c r="G860" s="20"/>
      <c r="H860" s="31"/>
      <c r="I860" s="31"/>
      <c r="J860" s="20"/>
      <c r="K860" s="51"/>
      <c r="L860" s="20"/>
    </row>
    <row r="861" spans="1:12" s="16" customFormat="1" ht="409.6" hidden="1" customHeight="1" x14ac:dyDescent="0.25">
      <c r="A861" s="42" t="s">
        <v>2</v>
      </c>
      <c r="B861" s="42" t="s">
        <v>150</v>
      </c>
      <c r="C861" s="23">
        <f>SUBTOTAL(9,C862:C879)</f>
        <v>0</v>
      </c>
      <c r="D861" s="23">
        <f>SUBTOTAL(9,D862:D879)</f>
        <v>50745</v>
      </c>
      <c r="E861" s="23">
        <f>SUBTOTAL(9,E862:E879)</f>
        <v>289284.83999999997</v>
      </c>
      <c r="F861" s="23">
        <f>G861-D861</f>
        <v>-50745</v>
      </c>
      <c r="G861" s="23">
        <f>SUBTOTAL(9,G862:G879)</f>
        <v>0</v>
      </c>
      <c r="H861" s="32" t="str">
        <f>IF(C861&lt;&gt;0,E861/C861,"-")</f>
        <v>-</v>
      </c>
      <c r="I861" s="32">
        <f>IF(D861&lt;&gt;0,E861/D861,"-")</f>
        <v>5.7007555424179719</v>
      </c>
      <c r="J861" s="23">
        <f>SUBTOTAL(9,J862:J879)</f>
        <v>70000</v>
      </c>
      <c r="K861" s="53">
        <f>SUBTOTAL(9,K862:K879)</f>
        <v>91705</v>
      </c>
      <c r="L861" s="23">
        <f>SUBTOTAL(9,L862:L879)</f>
        <v>0</v>
      </c>
    </row>
    <row r="862" spans="1:12" ht="30" hidden="1" customHeight="1" x14ac:dyDescent="0.25">
      <c r="A862" s="1"/>
      <c r="B862" s="1"/>
      <c r="C862" s="6"/>
      <c r="D862" s="11"/>
      <c r="E862" s="11"/>
      <c r="F862" s="11"/>
      <c r="G862" s="20"/>
      <c r="H862" s="31"/>
      <c r="I862" s="31"/>
      <c r="J862" s="20"/>
      <c r="K862" s="51"/>
      <c r="L862" s="20"/>
    </row>
    <row r="863" spans="1:12" ht="409.6" hidden="1" customHeight="1" x14ac:dyDescent="0.25">
      <c r="A863" s="43" t="s">
        <v>2</v>
      </c>
      <c r="B863" s="43" t="s">
        <v>150</v>
      </c>
      <c r="C863" s="24">
        <f>SUBTOTAL(9,C864:C878)</f>
        <v>0</v>
      </c>
      <c r="D863" s="24">
        <f>SUBTOTAL(9,D864:D878)</f>
        <v>50745</v>
      </c>
      <c r="E863" s="24">
        <f>SUBTOTAL(9,E864:E878)</f>
        <v>289284.83999999997</v>
      </c>
      <c r="F863" s="24">
        <f>G863-D863</f>
        <v>-50745</v>
      </c>
      <c r="G863" s="24">
        <f>SUBTOTAL(9,G864:G878)</f>
        <v>0</v>
      </c>
      <c r="H863" s="33" t="str">
        <f>IF(C863&lt;&gt;0,E863/C863,"-")</f>
        <v>-</v>
      </c>
      <c r="I863" s="33">
        <f>IF(D863&lt;&gt;0,E863/D863,"-")</f>
        <v>5.7007555424179719</v>
      </c>
      <c r="J863" s="24">
        <f>SUBTOTAL(9,J864:J878)</f>
        <v>70000</v>
      </c>
      <c r="K863" s="54">
        <f>SUBTOTAL(9,K864:K878)</f>
        <v>91705</v>
      </c>
      <c r="L863" s="24">
        <f>SUBTOTAL(9,L864:L878)</f>
        <v>0</v>
      </c>
    </row>
    <row r="864" spans="1:12" ht="30" hidden="1" customHeight="1" x14ac:dyDescent="0.25">
      <c r="A864" s="1"/>
      <c r="B864" s="1"/>
      <c r="C864" s="6"/>
      <c r="D864" s="12"/>
      <c r="E864" s="12"/>
      <c r="F864" s="12"/>
      <c r="G864" s="20"/>
      <c r="H864" s="31"/>
      <c r="I864" s="31"/>
      <c r="J864" s="20"/>
      <c r="K864" s="51"/>
      <c r="L864" s="20"/>
    </row>
    <row r="865" spans="1:12" ht="409.6" hidden="1" customHeight="1" x14ac:dyDescent="0.25">
      <c r="A865" s="44" t="s">
        <v>2</v>
      </c>
      <c r="B865" s="44" t="s">
        <v>150</v>
      </c>
      <c r="C865" s="26">
        <f>SUBTOTAL(9,C866:C877)</f>
        <v>0</v>
      </c>
      <c r="D865" s="26">
        <f>SUBTOTAL(9,D866:D877)</f>
        <v>50745</v>
      </c>
      <c r="E865" s="26">
        <f>SUBTOTAL(9,E866:E877)</f>
        <v>289284.83999999997</v>
      </c>
      <c r="F865" s="26">
        <f>G865-D865</f>
        <v>-50745</v>
      </c>
      <c r="G865" s="26">
        <f>SUBTOTAL(9,G866:G877)</f>
        <v>0</v>
      </c>
      <c r="H865" s="34" t="str">
        <f>IF(C865&lt;&gt;0,E865/C865,"-")</f>
        <v>-</v>
      </c>
      <c r="I865" s="34">
        <f>IF(D865&lt;&gt;0,E865/D865,"-")</f>
        <v>5.7007555424179719</v>
      </c>
      <c r="J865" s="26">
        <f>SUBTOTAL(9,J866:J877)</f>
        <v>70000</v>
      </c>
      <c r="K865" s="55">
        <f>SUBTOTAL(9,K866:K877)</f>
        <v>91705</v>
      </c>
      <c r="L865" s="26">
        <f>SUBTOTAL(9,L866:L877)</f>
        <v>0</v>
      </c>
    </row>
    <row r="866" spans="1:12" ht="30" hidden="1" customHeight="1" x14ac:dyDescent="0.25">
      <c r="A866" s="1"/>
      <c r="B866" s="1"/>
      <c r="C866" s="6"/>
      <c r="D866" s="13"/>
      <c r="E866" s="13"/>
      <c r="F866" s="13"/>
      <c r="G866" s="20"/>
      <c r="H866" s="31"/>
      <c r="I866" s="31"/>
      <c r="J866" s="20"/>
      <c r="K866" s="51"/>
      <c r="L866" s="20"/>
    </row>
    <row r="867" spans="1:12" ht="409.6" hidden="1" customHeight="1" x14ac:dyDescent="0.25">
      <c r="A867" s="45" t="s">
        <v>2</v>
      </c>
      <c r="B867" s="45" t="s">
        <v>150</v>
      </c>
      <c r="C867" s="27">
        <f>SUBTOTAL(9,C868:C876)</f>
        <v>0</v>
      </c>
      <c r="D867" s="27">
        <f>SUBTOTAL(9,D868:D876)</f>
        <v>50745</v>
      </c>
      <c r="E867" s="27">
        <f>SUBTOTAL(9,E868:E876)</f>
        <v>289284.83999999997</v>
      </c>
      <c r="F867" s="27">
        <f>G867-D867</f>
        <v>-50745</v>
      </c>
      <c r="G867" s="27">
        <f>SUBTOTAL(9,G868:G876)</f>
        <v>0</v>
      </c>
      <c r="H867" s="35" t="str">
        <f>IF(C867&lt;&gt;0,E867/C867,"-")</f>
        <v>-</v>
      </c>
      <c r="I867" s="35">
        <f>IF(D867&lt;&gt;0,E867/D867,"-")</f>
        <v>5.7007555424179719</v>
      </c>
      <c r="J867" s="27">
        <f>SUBTOTAL(9,J868:J876)</f>
        <v>70000</v>
      </c>
      <c r="K867" s="56">
        <f>SUBTOTAL(9,K868:K876)</f>
        <v>91705</v>
      </c>
      <c r="L867" s="27">
        <f>SUBTOTAL(9,L868:L876)</f>
        <v>0</v>
      </c>
    </row>
    <row r="868" spans="1:12" ht="30" hidden="1" customHeight="1" x14ac:dyDescent="0.25">
      <c r="A868" s="1"/>
      <c r="B868" s="1"/>
      <c r="C868" s="6"/>
      <c r="D868" s="14"/>
      <c r="E868" s="14"/>
      <c r="F868" s="14"/>
      <c r="G868" s="20"/>
      <c r="H868" s="31"/>
      <c r="I868" s="31"/>
      <c r="J868" s="20"/>
      <c r="K868" s="51"/>
      <c r="L868" s="20"/>
    </row>
    <row r="869" spans="1:12" ht="409.6" hidden="1" customHeight="1" x14ac:dyDescent="0.25">
      <c r="A869" s="46" t="s">
        <v>2</v>
      </c>
      <c r="B869" s="46" t="s">
        <v>150</v>
      </c>
      <c r="C869" s="25">
        <f>SUBTOTAL(9,C870:C875)</f>
        <v>0</v>
      </c>
      <c r="D869" s="25">
        <f>SUBTOTAL(9,D870:D875)</f>
        <v>50745</v>
      </c>
      <c r="E869" s="25">
        <f>SUBTOTAL(9,E870:E875)</f>
        <v>289284.83999999997</v>
      </c>
      <c r="F869" s="25">
        <f>G869-D869</f>
        <v>-50745</v>
      </c>
      <c r="G869" s="25">
        <f>SUBTOTAL(9,G870:G875)</f>
        <v>0</v>
      </c>
      <c r="H869" s="36" t="str">
        <f>IF(C869&lt;&gt;0,E869/C869,"-")</f>
        <v>-</v>
      </c>
      <c r="I869" s="36">
        <f>IF(D869&lt;&gt;0,E869/D869,"-")</f>
        <v>5.7007555424179719</v>
      </c>
      <c r="J869" s="25">
        <f>SUBTOTAL(9,J870:J875)</f>
        <v>70000</v>
      </c>
      <c r="K869" s="57">
        <f>SUBTOTAL(9,K870:K875)</f>
        <v>91705</v>
      </c>
      <c r="L869" s="25">
        <f>SUBTOTAL(9,L870:L875)</f>
        <v>0</v>
      </c>
    </row>
    <row r="870" spans="1:12" ht="22.5" hidden="1" customHeight="1" x14ac:dyDescent="0.25">
      <c r="A870" s="1"/>
      <c r="B870" s="1"/>
      <c r="C870" s="6"/>
      <c r="D870" s="14"/>
      <c r="E870" s="14"/>
      <c r="F870" s="14"/>
      <c r="G870" s="14"/>
      <c r="H870" s="37"/>
      <c r="I870" s="37"/>
      <c r="J870" s="14"/>
      <c r="K870" s="58"/>
      <c r="L870" s="14"/>
    </row>
    <row r="871" spans="1:12" ht="409.6" hidden="1" customHeight="1" x14ac:dyDescent="0.25">
      <c r="A871" s="47" t="s">
        <v>2</v>
      </c>
      <c r="B871" s="47" t="s">
        <v>150</v>
      </c>
      <c r="C871" s="14">
        <f>SUBTOTAL(9,C872:C874)</f>
        <v>0</v>
      </c>
      <c r="D871" s="14">
        <f>SUBTOTAL(9,D872:D874)</f>
        <v>50745</v>
      </c>
      <c r="E871" s="14">
        <f>SUBTOTAL(9,E872:E874)</f>
        <v>289284.83999999997</v>
      </c>
      <c r="F871" s="14">
        <f>G871-D871</f>
        <v>-50745</v>
      </c>
      <c r="G871" s="14">
        <f>SUBTOTAL(9,G872:G874)</f>
        <v>0</v>
      </c>
      <c r="H871" s="37" t="str">
        <f>IF(C871&lt;&gt;0,E871/C871,"-")</f>
        <v>-</v>
      </c>
      <c r="I871" s="37">
        <f>IF(D871&lt;&gt;0,E871/D871,"-")</f>
        <v>5.7007555424179719</v>
      </c>
      <c r="J871" s="14">
        <f>SUBTOTAL(9,J872:J874)</f>
        <v>70000</v>
      </c>
      <c r="K871" s="58">
        <f>SUBTOTAL(9,K872:K874)</f>
        <v>91705</v>
      </c>
      <c r="L871" s="14">
        <f>SUBTOTAL(9,L872:L874)</f>
        <v>0</v>
      </c>
    </row>
    <row r="872" spans="1:12" ht="30" hidden="1" customHeight="1" x14ac:dyDescent="0.25">
      <c r="A872" s="1"/>
      <c r="B872" s="1"/>
      <c r="C872" s="6"/>
      <c r="D872" s="21"/>
      <c r="E872" s="21"/>
      <c r="F872" s="21"/>
      <c r="G872" s="20"/>
      <c r="H872" s="31"/>
      <c r="I872" s="31"/>
      <c r="J872" s="20"/>
      <c r="K872" s="51"/>
      <c r="L872" s="20"/>
    </row>
    <row r="873" spans="1:12" ht="15" customHeight="1" x14ac:dyDescent="0.25">
      <c r="A873" s="48" t="s">
        <v>2</v>
      </c>
      <c r="B873" s="48" t="s">
        <v>150</v>
      </c>
      <c r="C873" s="3">
        <v>0</v>
      </c>
      <c r="D873" s="3">
        <v>50745</v>
      </c>
      <c r="E873" s="3">
        <v>289284.83999999997</v>
      </c>
      <c r="F873" s="3">
        <f>G873-D873</f>
        <v>-50745</v>
      </c>
      <c r="G873" s="3"/>
      <c r="H873" s="29" t="str">
        <f>IF(C873&lt;&gt;0,0/C873,"-")</f>
        <v>-</v>
      </c>
      <c r="I873" s="29">
        <f>IF(D873&lt;&gt;0,E873/D873,"-")</f>
        <v>5.7007555424179719</v>
      </c>
      <c r="J873" s="3">
        <v>70000</v>
      </c>
      <c r="K873" s="59">
        <v>91705</v>
      </c>
      <c r="L873" s="49">
        <v>0</v>
      </c>
    </row>
    <row r="874" spans="1:12" hidden="1" x14ac:dyDescent="0.25">
      <c r="A874" s="1"/>
      <c r="B874" s="1"/>
      <c r="C874" s="6"/>
      <c r="D874" s="3"/>
      <c r="E874" s="3"/>
      <c r="F874" s="3"/>
      <c r="G874" s="3"/>
      <c r="H874" s="29"/>
      <c r="I874" s="29"/>
      <c r="J874" s="3"/>
      <c r="K874" s="59"/>
      <c r="L874" s="3"/>
    </row>
    <row r="875" spans="1:12" hidden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20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20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20"/>
      <c r="K877" s="51"/>
      <c r="L877" s="20"/>
    </row>
    <row r="878" spans="1:12" ht="20.100000000000001" hidden="1" customHeight="1" x14ac:dyDescent="0.25">
      <c r="A878" s="1"/>
      <c r="B878" s="1"/>
      <c r="C878" s="6"/>
      <c r="D878" s="6"/>
      <c r="E878" s="6"/>
      <c r="F878" s="6"/>
      <c r="G878" s="20"/>
      <c r="H878" s="31"/>
      <c r="I878" s="31"/>
      <c r="J878" s="20"/>
      <c r="K878" s="51"/>
      <c r="L878" s="20"/>
    </row>
    <row r="879" spans="1:12" ht="20.100000000000001" hidden="1" customHeight="1" x14ac:dyDescent="0.25">
      <c r="A879" s="1"/>
      <c r="B879" s="1"/>
      <c r="C879" s="6"/>
      <c r="D879" s="6"/>
      <c r="E879" s="6"/>
      <c r="F879" s="6"/>
      <c r="G879" s="20"/>
      <c r="H879" s="31"/>
      <c r="I879" s="31"/>
      <c r="J879" s="20"/>
      <c r="K879" s="51"/>
      <c r="L879" s="20"/>
    </row>
    <row r="880" spans="1:12" s="16" customFormat="1" ht="409.6" hidden="1" customHeight="1" x14ac:dyDescent="0.25">
      <c r="A880" s="42" t="s">
        <v>12</v>
      </c>
      <c r="B880" s="42" t="s">
        <v>187</v>
      </c>
      <c r="C880" s="23">
        <f>SUBTOTAL(9,C881:C891)</f>
        <v>0</v>
      </c>
      <c r="D880" s="23">
        <f>SUBTOTAL(9,D881:D891)</f>
        <v>0</v>
      </c>
      <c r="E880" s="23">
        <f>SUBTOTAL(9,E881:E891)</f>
        <v>0</v>
      </c>
      <c r="F880" s="23">
        <f>G880-D880</f>
        <v>0</v>
      </c>
      <c r="G880" s="23">
        <f>SUBTOTAL(9,G881:G891)</f>
        <v>0</v>
      </c>
      <c r="H880" s="32" t="str">
        <f>IF(C880&lt;&gt;0,E880/C880,"-")</f>
        <v>-</v>
      </c>
      <c r="I880" s="32" t="str">
        <f>IF(D880&lt;&gt;0,E880/D880,"-")</f>
        <v>-</v>
      </c>
      <c r="J880" s="23">
        <f>SUBTOTAL(9,J881:J891)</f>
        <v>0</v>
      </c>
      <c r="K880" s="53">
        <f>SUBTOTAL(9,K881:K891)</f>
        <v>0</v>
      </c>
      <c r="L880" s="23">
        <f>SUBTOTAL(9,L881:L891)</f>
        <v>0</v>
      </c>
    </row>
    <row r="881" spans="1:12" ht="30" hidden="1" customHeight="1" x14ac:dyDescent="0.25">
      <c r="A881" s="1"/>
      <c r="B881" s="1"/>
      <c r="C881" s="6"/>
      <c r="D881" s="11"/>
      <c r="E881" s="11"/>
      <c r="F881" s="11"/>
      <c r="G881" s="20"/>
      <c r="H881" s="31"/>
      <c r="I881" s="31"/>
      <c r="J881" s="20"/>
      <c r="K881" s="51"/>
      <c r="L881" s="20"/>
    </row>
    <row r="882" spans="1:12" ht="409.6" hidden="1" customHeight="1" x14ac:dyDescent="0.25">
      <c r="A882" s="43" t="s">
        <v>12</v>
      </c>
      <c r="B882" s="43" t="s">
        <v>187</v>
      </c>
      <c r="C882" s="24">
        <f>SUBTOTAL(9,C883:C891)</f>
        <v>0</v>
      </c>
      <c r="D882" s="24">
        <f>SUBTOTAL(9,D883:D891)</f>
        <v>0</v>
      </c>
      <c r="E882" s="24">
        <f>SUBTOTAL(9,E883:E891)</f>
        <v>0</v>
      </c>
      <c r="F882" s="24">
        <f>G882-D882</f>
        <v>0</v>
      </c>
      <c r="G882" s="24">
        <f>SUBTOTAL(9,G883:G891)</f>
        <v>0</v>
      </c>
      <c r="H882" s="33" t="str">
        <f>IF(C882&lt;&gt;0,E882/C882,"-")</f>
        <v>-</v>
      </c>
      <c r="I882" s="33" t="str">
        <f>IF(D882&lt;&gt;0,E882/D882,"-")</f>
        <v>-</v>
      </c>
      <c r="J882" s="24">
        <f>SUBTOTAL(9,J883:J891)</f>
        <v>0</v>
      </c>
      <c r="K882" s="54">
        <f>SUBTOTAL(9,K883:K891)</f>
        <v>0</v>
      </c>
      <c r="L882" s="24">
        <f>SUBTOTAL(9,L883:L891)</f>
        <v>0</v>
      </c>
    </row>
    <row r="883" spans="1:12" ht="30" hidden="1" customHeight="1" x14ac:dyDescent="0.25">
      <c r="A883" s="1"/>
      <c r="B883" s="1"/>
      <c r="C883" s="6"/>
      <c r="D883" s="12"/>
      <c r="E883" s="12"/>
      <c r="F883" s="12"/>
      <c r="G883" s="20"/>
      <c r="H883" s="31"/>
      <c r="I883" s="31"/>
      <c r="J883" s="20"/>
      <c r="K883" s="51"/>
      <c r="L883" s="20"/>
    </row>
    <row r="884" spans="1:12" ht="409.6" hidden="1" customHeight="1" x14ac:dyDescent="0.25">
      <c r="A884" s="44" t="s">
        <v>12</v>
      </c>
      <c r="B884" s="44" t="s">
        <v>187</v>
      </c>
      <c r="C884" s="26">
        <f>SUBTOTAL(9,C885:C891)</f>
        <v>0</v>
      </c>
      <c r="D884" s="26">
        <f>SUBTOTAL(9,D885:D891)</f>
        <v>0</v>
      </c>
      <c r="E884" s="26">
        <f>SUBTOTAL(9,E885:E891)</f>
        <v>0</v>
      </c>
      <c r="F884" s="26">
        <f>G884-D884</f>
        <v>0</v>
      </c>
      <c r="G884" s="26">
        <f>SUBTOTAL(9,G885:G891)</f>
        <v>0</v>
      </c>
      <c r="H884" s="34" t="str">
        <f>IF(C884&lt;&gt;0,E884/C884,"-")</f>
        <v>-</v>
      </c>
      <c r="I884" s="34" t="str">
        <f>IF(D884&lt;&gt;0,E884/D884,"-")</f>
        <v>-</v>
      </c>
      <c r="J884" s="26">
        <f>SUBTOTAL(9,J885:J891)</f>
        <v>0</v>
      </c>
      <c r="K884" s="55">
        <f>SUBTOTAL(9,K885:K891)</f>
        <v>0</v>
      </c>
      <c r="L884" s="26">
        <f>SUBTOTAL(9,L885:L891)</f>
        <v>0</v>
      </c>
    </row>
    <row r="885" spans="1:12" ht="30" hidden="1" customHeight="1" x14ac:dyDescent="0.25">
      <c r="A885" s="1"/>
      <c r="B885" s="1"/>
      <c r="C885" s="6"/>
      <c r="D885" s="13"/>
      <c r="E885" s="13"/>
      <c r="F885" s="13"/>
      <c r="G885" s="20"/>
      <c r="H885" s="31"/>
      <c r="I885" s="31"/>
      <c r="J885" s="20"/>
      <c r="K885" s="51"/>
      <c r="L885" s="20"/>
    </row>
    <row r="886" spans="1:12" ht="409.6" hidden="1" customHeight="1" x14ac:dyDescent="0.25">
      <c r="A886" s="45" t="s">
        <v>12</v>
      </c>
      <c r="B886" s="45" t="s">
        <v>187</v>
      </c>
      <c r="C886" s="27">
        <f>SUBTOTAL(9,C887:C891)</f>
        <v>0</v>
      </c>
      <c r="D886" s="27">
        <f>SUBTOTAL(9,D887:D891)</f>
        <v>0</v>
      </c>
      <c r="E886" s="27">
        <f>SUBTOTAL(9,E887:E891)</f>
        <v>0</v>
      </c>
      <c r="F886" s="27">
        <f>G886-D886</f>
        <v>0</v>
      </c>
      <c r="G886" s="27">
        <f>SUBTOTAL(9,G887:G891)</f>
        <v>0</v>
      </c>
      <c r="H886" s="35" t="str">
        <f>IF(C886&lt;&gt;0,E886/C886,"-")</f>
        <v>-</v>
      </c>
      <c r="I886" s="35" t="str">
        <f>IF(D886&lt;&gt;0,E886/D886,"-")</f>
        <v>-</v>
      </c>
      <c r="J886" s="27">
        <f>SUBTOTAL(9,J887:J891)</f>
        <v>0</v>
      </c>
      <c r="K886" s="56">
        <f>SUBTOTAL(9,K887:K891)</f>
        <v>0</v>
      </c>
      <c r="L886" s="27">
        <f>SUBTOTAL(9,L887:L891)</f>
        <v>0</v>
      </c>
    </row>
    <row r="887" spans="1:12" ht="30" hidden="1" customHeight="1" x14ac:dyDescent="0.25">
      <c r="A887" s="1"/>
      <c r="B887" s="1"/>
      <c r="C887" s="6"/>
      <c r="D887" s="14"/>
      <c r="E887" s="14"/>
      <c r="F887" s="14"/>
      <c r="G887" s="20"/>
      <c r="H887" s="31"/>
      <c r="I887" s="31"/>
      <c r="J887" s="20"/>
      <c r="K887" s="51"/>
      <c r="L887" s="20"/>
    </row>
    <row r="888" spans="1:12" ht="409.6" hidden="1" customHeight="1" x14ac:dyDescent="0.25">
      <c r="A888" s="46" t="s">
        <v>12</v>
      </c>
      <c r="B888" s="46" t="s">
        <v>187</v>
      </c>
      <c r="C888" s="25">
        <f>SUBTOTAL(9,C889:C891)</f>
        <v>0</v>
      </c>
      <c r="D888" s="25">
        <f>SUBTOTAL(9,D889:D891)</f>
        <v>0</v>
      </c>
      <c r="E888" s="25">
        <f>SUBTOTAL(9,E889:E891)</f>
        <v>0</v>
      </c>
      <c r="F888" s="25">
        <f>G888-D888</f>
        <v>0</v>
      </c>
      <c r="G888" s="25">
        <f>SUBTOTAL(9,G889:G891)</f>
        <v>0</v>
      </c>
      <c r="H888" s="36" t="str">
        <f>IF(C888&lt;&gt;0,E888/C888,"-")</f>
        <v>-</v>
      </c>
      <c r="I888" s="36" t="str">
        <f>IF(D888&lt;&gt;0,E888/D888,"-")</f>
        <v>-</v>
      </c>
      <c r="J888" s="25">
        <f>SUBTOTAL(9,J889:J891)</f>
        <v>0</v>
      </c>
      <c r="K888" s="57">
        <f>SUBTOTAL(9,K889:K891)</f>
        <v>0</v>
      </c>
      <c r="L888" s="25">
        <f>SUBTOTAL(9,L889:L891)</f>
        <v>0</v>
      </c>
    </row>
    <row r="889" spans="1:12" ht="22.5" hidden="1" customHeight="1" x14ac:dyDescent="0.25">
      <c r="A889" s="1"/>
      <c r="B889" s="1"/>
      <c r="C889" s="6"/>
      <c r="D889" s="14"/>
      <c r="E889" s="14"/>
      <c r="F889" s="14"/>
      <c r="G889" s="14"/>
      <c r="H889" s="37"/>
      <c r="I889" s="37"/>
      <c r="J889" s="14"/>
      <c r="K889" s="58"/>
      <c r="L889" s="14"/>
    </row>
    <row r="890" spans="1:12" ht="409.6" hidden="1" customHeight="1" x14ac:dyDescent="0.25">
      <c r="A890" s="47" t="s">
        <v>12</v>
      </c>
      <c r="B890" s="47" t="s">
        <v>187</v>
      </c>
      <c r="C890" s="14">
        <f>SUBTOTAL(9,C891:C891)</f>
        <v>0</v>
      </c>
      <c r="D890" s="14">
        <f>SUBTOTAL(9,D891:D891)</f>
        <v>0</v>
      </c>
      <c r="E890" s="14">
        <f>SUBTOTAL(9,E891:E891)</f>
        <v>0</v>
      </c>
      <c r="F890" s="14">
        <f>G890-D890</f>
        <v>0</v>
      </c>
      <c r="G890" s="14">
        <f>SUBTOTAL(9,G891:G891)</f>
        <v>0</v>
      </c>
      <c r="H890" s="37" t="str">
        <f>IF(C890&lt;&gt;0,E890/C890,"-")</f>
        <v>-</v>
      </c>
      <c r="I890" s="37" t="str">
        <f>IF(D890&lt;&gt;0,E890/D890,"-")</f>
        <v>-</v>
      </c>
      <c r="J890" s="14">
        <f>SUBTOTAL(9,J891:J891)</f>
        <v>0</v>
      </c>
      <c r="K890" s="58">
        <f>SUBTOTAL(9,K891:K891)</f>
        <v>0</v>
      </c>
      <c r="L890" s="14">
        <f>SUBTOTAL(9,L891:L891)</f>
        <v>0</v>
      </c>
    </row>
    <row r="891" spans="1:12" ht="30" hidden="1" customHeight="1" x14ac:dyDescent="0.25">
      <c r="A891" s="1"/>
      <c r="B891" s="1"/>
      <c r="C891" s="6"/>
      <c r="D891" s="21"/>
      <c r="E891" s="21"/>
      <c r="F891" s="21"/>
      <c r="G891" s="20"/>
      <c r="H891" s="31"/>
      <c r="I891" s="31"/>
      <c r="J891" s="20"/>
      <c r="K891" s="51"/>
      <c r="L891" s="20"/>
    </row>
    <row r="892" spans="1:12" hidden="1" x14ac:dyDescent="0.25">
      <c r="A892" s="1"/>
      <c r="B892" s="1"/>
      <c r="C892" s="6"/>
      <c r="D892" s="3"/>
      <c r="E892" s="3"/>
      <c r="F892" s="3"/>
      <c r="G892" s="3"/>
      <c r="H892" s="29"/>
      <c r="I892" s="29"/>
      <c r="J892" s="3"/>
      <c r="K892" s="59"/>
      <c r="L892" s="3"/>
    </row>
    <row r="893" spans="1:12" hidden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20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20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20"/>
      <c r="K895" s="51"/>
      <c r="L895" s="20"/>
    </row>
    <row r="896" spans="1:12" ht="20.100000000000001" hidden="1" customHeight="1" x14ac:dyDescent="0.25">
      <c r="A896" s="1"/>
      <c r="B896" s="1"/>
      <c r="C896" s="6"/>
      <c r="D896" s="6"/>
      <c r="E896" s="6"/>
      <c r="F896" s="6"/>
      <c r="G896" s="20"/>
      <c r="H896" s="31"/>
      <c r="I896" s="31"/>
      <c r="J896" s="20"/>
      <c r="K896" s="51"/>
      <c r="L896" s="20"/>
    </row>
    <row r="897" spans="1:12" ht="20.100000000000001" hidden="1" customHeight="1" x14ac:dyDescent="0.25">
      <c r="A897" s="1"/>
      <c r="B897" s="1"/>
      <c r="C897" s="6"/>
      <c r="D897" s="6"/>
      <c r="E897" s="6"/>
      <c r="F897" s="6"/>
      <c r="G897" s="20"/>
      <c r="H897" s="31"/>
      <c r="I897" s="31"/>
      <c r="J897" s="20"/>
      <c r="K897" s="51"/>
      <c r="L897" s="20"/>
    </row>
    <row r="898" spans="1:12" ht="20.100000000000001" hidden="1" customHeight="1" x14ac:dyDescent="0.25">
      <c r="A898" s="1"/>
      <c r="B898" s="1"/>
      <c r="C898" s="6"/>
      <c r="D898" s="6"/>
      <c r="E898" s="6"/>
      <c r="F898" s="6"/>
      <c r="G898" s="20"/>
      <c r="H898" s="31"/>
      <c r="I898" s="31"/>
      <c r="J898" s="20"/>
      <c r="K898" s="51"/>
      <c r="L898" s="20"/>
    </row>
    <row r="899" spans="1:12" hidden="1" x14ac:dyDescent="0.25">
      <c r="A899" s="1"/>
      <c r="B899" s="1"/>
      <c r="C899" s="6"/>
      <c r="D899" s="6"/>
      <c r="E899" s="6"/>
      <c r="F899" s="6"/>
      <c r="G899" s="20"/>
      <c r="H899" s="31"/>
      <c r="I899" s="31"/>
      <c r="J899" s="20"/>
      <c r="K899" s="51"/>
      <c r="L899" s="20"/>
    </row>
    <row r="900" spans="1:12" hidden="1" x14ac:dyDescent="0.25">
      <c r="A900" s="1"/>
      <c r="B900" s="1"/>
      <c r="C900" s="6"/>
      <c r="D900" s="6"/>
      <c r="E900" s="6"/>
      <c r="F900" s="6"/>
      <c r="G900" s="20"/>
      <c r="H900" s="31"/>
      <c r="I900" s="31"/>
      <c r="J900" s="20"/>
      <c r="K900" s="51"/>
      <c r="L900" s="20"/>
    </row>
    <row r="901" spans="1:12" ht="27.75" customHeight="1" x14ac:dyDescent="0.25">
      <c r="A901" s="17" t="s">
        <v>305</v>
      </c>
      <c r="B901" s="17"/>
      <c r="C901" s="22">
        <f>SUBTOTAL(9,C873:C900)</f>
        <v>0</v>
      </c>
      <c r="D901" s="22">
        <f>SUBTOTAL(9,D873:D900)</f>
        <v>50745</v>
      </c>
      <c r="E901" s="22">
        <f>SUBTOTAL(9,E873:E900)</f>
        <v>289284.83999999997</v>
      </c>
      <c r="F901" s="22">
        <f>G901-D901</f>
        <v>-50745</v>
      </c>
      <c r="G901" s="22">
        <f>SUBTOTAL(9,G873:G900)</f>
        <v>0</v>
      </c>
      <c r="H901" s="38" t="str">
        <f>IF(C901&lt;&gt;0,E901/C901,"-")</f>
        <v>-</v>
      </c>
      <c r="I901" s="38">
        <f>IF(D901&lt;&gt;0,E901/D901,"-")</f>
        <v>5.7007555424179719</v>
      </c>
      <c r="J901" s="22">
        <f>SUBTOTAL(9,J873:J900)</f>
        <v>70000</v>
      </c>
      <c r="K901" s="60">
        <f>SUBTOTAL(9,K873:K900)</f>
        <v>91705</v>
      </c>
      <c r="L901" s="22">
        <f>SUBTOTAL(9,L873:L900)</f>
        <v>0</v>
      </c>
    </row>
  </sheetData>
  <mergeCells count="3">
    <mergeCell ref="A6:B6"/>
    <mergeCell ref="A345:B345"/>
    <mergeCell ref="A855:B855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L561"/>
  <sheetViews>
    <sheetView topLeftCell="A274" workbookViewId="0">
      <selection activeCell="N183" sqref="N183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2" spans="1:12" ht="21" customHeight="1" x14ac:dyDescent="0.25">
      <c r="D2" s="61" t="s">
        <v>308</v>
      </c>
    </row>
    <row r="3" spans="1:12" ht="18.600000000000001" customHeight="1" x14ac:dyDescent="0.25">
      <c r="D3" s="93" t="s">
        <v>225</v>
      </c>
    </row>
    <row r="4" spans="1:12" ht="12" customHeight="1" x14ac:dyDescent="0.25"/>
    <row r="5" spans="1:12" ht="20.25" customHeight="1" x14ac:dyDescent="0.3">
      <c r="A5" s="61" t="s">
        <v>307</v>
      </c>
      <c r="B5" s="40"/>
      <c r="C5" s="40"/>
      <c r="D5" s="40"/>
      <c r="E5" s="40"/>
      <c r="F5" s="40"/>
      <c r="G5" s="8"/>
      <c r="H5" s="8"/>
      <c r="I5" s="8"/>
      <c r="J5" s="8"/>
      <c r="K5" s="8"/>
      <c r="L5" s="8"/>
    </row>
    <row r="6" spans="1:12" ht="63.75" customHeight="1" x14ac:dyDescent="0.25">
      <c r="A6" s="177" t="s">
        <v>154</v>
      </c>
      <c r="B6" s="178"/>
      <c r="C6" s="7" t="s">
        <v>134</v>
      </c>
      <c r="D6" s="7" t="s">
        <v>221</v>
      </c>
      <c r="E6" s="7" t="s">
        <v>135</v>
      </c>
      <c r="F6" s="15" t="s">
        <v>158</v>
      </c>
      <c r="G6" s="7" t="s">
        <v>113</v>
      </c>
      <c r="H6" s="7" t="s">
        <v>205</v>
      </c>
      <c r="I6" s="7" t="s">
        <v>176</v>
      </c>
      <c r="J6" s="7" t="s">
        <v>222</v>
      </c>
      <c r="K6" s="7" t="s">
        <v>123</v>
      </c>
      <c r="L6" s="7" t="s">
        <v>124</v>
      </c>
    </row>
    <row r="7" spans="1:12" s="16" customFormat="1" ht="18" customHeight="1" x14ac:dyDescent="0.25">
      <c r="A7" s="39" t="s">
        <v>281</v>
      </c>
      <c r="B7" s="39" t="s">
        <v>170</v>
      </c>
      <c r="C7" s="19">
        <f>SUBTOTAL(9,C8:C97)</f>
        <v>0</v>
      </c>
      <c r="D7" s="19">
        <f>SUBTOTAL(9,D8:D97)</f>
        <v>328380</v>
      </c>
      <c r="E7" s="19">
        <f>SUBTOTAL(9,E8:E97)</f>
        <v>1584946.36</v>
      </c>
      <c r="F7" s="19">
        <f>G7-D7</f>
        <v>-328380</v>
      </c>
      <c r="G7" s="19">
        <f>SUBTOTAL(9,G8:G97)</f>
        <v>0</v>
      </c>
      <c r="H7" s="30" t="str">
        <f>IF(C7&lt;&gt;0,E7/C7,"-")</f>
        <v>-</v>
      </c>
      <c r="I7" s="30">
        <f>IF(D7&lt;&gt;0,E7/D7,"-")</f>
        <v>4.8265617881722394</v>
      </c>
      <c r="J7" s="19">
        <f>SUBTOTAL(9,J8:J97)</f>
        <v>297495</v>
      </c>
      <c r="K7" s="19">
        <f>SUBTOTAL(9,K8:K97)</f>
        <v>297495</v>
      </c>
      <c r="L7" s="19">
        <f>SUBTOTAL(9,L8:L97)</f>
        <v>0</v>
      </c>
    </row>
    <row r="8" spans="1:12" ht="30" hidden="1" customHeight="1" x14ac:dyDescent="0.3">
      <c r="A8" s="40"/>
      <c r="B8" s="40"/>
      <c r="C8" s="9"/>
      <c r="D8" s="9"/>
      <c r="E8" s="9"/>
      <c r="F8" s="9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1" t="s">
        <v>18</v>
      </c>
      <c r="B9" s="41" t="s">
        <v>170</v>
      </c>
      <c r="C9" s="18">
        <f>SUBTOTAL(9,C10:C30)</f>
        <v>0</v>
      </c>
      <c r="D9" s="18">
        <f>SUBTOTAL(9,D10:D30)</f>
        <v>34245</v>
      </c>
      <c r="E9" s="18">
        <f>SUBTOTAL(9,E10:E30)</f>
        <v>73196.59</v>
      </c>
      <c r="F9" s="18">
        <f>G9-D9</f>
        <v>-34245</v>
      </c>
      <c r="G9" s="18">
        <f>SUBTOTAL(9,G10:G30)</f>
        <v>0</v>
      </c>
      <c r="H9" s="28" t="str">
        <f>IF(C9&lt;&gt;0,E9/C9,"-")</f>
        <v>-</v>
      </c>
      <c r="I9" s="28">
        <f>IF(D9&lt;&gt;0,E9/D9,"-")</f>
        <v>2.1374387501825085</v>
      </c>
      <c r="J9" s="18">
        <f>SUBTOTAL(9,J10:J30)</f>
        <v>45800</v>
      </c>
      <c r="K9" s="18">
        <f>SUBTOTAL(9,K10:K30)</f>
        <v>45800</v>
      </c>
      <c r="L9" s="18">
        <f>SUBTOTAL(9,L10:L30)</f>
        <v>0</v>
      </c>
    </row>
    <row r="10" spans="1:12" ht="30" hidden="1" customHeight="1" x14ac:dyDescent="0.25">
      <c r="A10" s="1"/>
      <c r="B10" s="5"/>
      <c r="C10" s="10"/>
      <c r="D10" s="10"/>
      <c r="E10" s="10"/>
      <c r="F10" s="10"/>
      <c r="G10" s="20"/>
      <c r="H10" s="31"/>
      <c r="I10" s="31"/>
      <c r="J10" s="20"/>
      <c r="K10" s="20"/>
      <c r="L10" s="20"/>
    </row>
    <row r="11" spans="1:12" s="16" customFormat="1" ht="409.6" hidden="1" customHeight="1" x14ac:dyDescent="0.25">
      <c r="A11" s="42" t="s">
        <v>18</v>
      </c>
      <c r="B11" s="42" t="s">
        <v>170</v>
      </c>
      <c r="C11" s="23">
        <f>SUBTOTAL(9,C12:C29)</f>
        <v>0</v>
      </c>
      <c r="D11" s="23">
        <f>SUBTOTAL(9,D12:D29)</f>
        <v>34245</v>
      </c>
      <c r="E11" s="23">
        <f>SUBTOTAL(9,E12:E29)</f>
        <v>73196.59</v>
      </c>
      <c r="F11" s="23">
        <f>G11-D11</f>
        <v>-34245</v>
      </c>
      <c r="G11" s="23">
        <f>SUBTOTAL(9,G12:G29)</f>
        <v>0</v>
      </c>
      <c r="H11" s="32" t="str">
        <f>IF(C11&lt;&gt;0,E11/C11,"-")</f>
        <v>-</v>
      </c>
      <c r="I11" s="32">
        <f>IF(D11&lt;&gt;0,E11/D11,"-")</f>
        <v>2.1374387501825085</v>
      </c>
      <c r="J11" s="23">
        <f>SUBTOTAL(9,J12:J29)</f>
        <v>45800</v>
      </c>
      <c r="K11" s="23">
        <f>SUBTOTAL(9,K12:K29)</f>
        <v>45800</v>
      </c>
      <c r="L11" s="23">
        <f>SUBTOTAL(9,L12:L29)</f>
        <v>0</v>
      </c>
    </row>
    <row r="12" spans="1:12" ht="30" hidden="1" customHeight="1" x14ac:dyDescent="0.25">
      <c r="A12" s="1"/>
      <c r="B12" s="1"/>
      <c r="C12" s="6"/>
      <c r="D12" s="11"/>
      <c r="E12" s="11"/>
      <c r="F12" s="11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3" t="s">
        <v>18</v>
      </c>
      <c r="B13" s="43" t="s">
        <v>170</v>
      </c>
      <c r="C13" s="24">
        <f>SUBTOTAL(9,C14:C28)</f>
        <v>0</v>
      </c>
      <c r="D13" s="24">
        <f>SUBTOTAL(9,D14:D28)</f>
        <v>34245</v>
      </c>
      <c r="E13" s="24">
        <f>SUBTOTAL(9,E14:E28)</f>
        <v>73196.59</v>
      </c>
      <c r="F13" s="24">
        <f>G13-D13</f>
        <v>-34245</v>
      </c>
      <c r="G13" s="24">
        <f>SUBTOTAL(9,G14:G28)</f>
        <v>0</v>
      </c>
      <c r="H13" s="33" t="str">
        <f>IF(C13&lt;&gt;0,E13/C13,"-")</f>
        <v>-</v>
      </c>
      <c r="I13" s="33">
        <f>IF(D13&lt;&gt;0,E13/D13,"-")</f>
        <v>2.1374387501825085</v>
      </c>
      <c r="J13" s="24">
        <f>SUBTOTAL(9,J14:J28)</f>
        <v>45800</v>
      </c>
      <c r="K13" s="24">
        <f>SUBTOTAL(9,K14:K28)</f>
        <v>45800</v>
      </c>
      <c r="L13" s="24">
        <f>SUBTOTAL(9,L14:L28)</f>
        <v>0</v>
      </c>
    </row>
    <row r="14" spans="1:12" ht="30" hidden="1" customHeight="1" x14ac:dyDescent="0.25">
      <c r="A14" s="1"/>
      <c r="B14" s="1"/>
      <c r="C14" s="6"/>
      <c r="D14" s="12"/>
      <c r="E14" s="12"/>
      <c r="F14" s="12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4" t="s">
        <v>18</v>
      </c>
      <c r="B15" s="44" t="s">
        <v>170</v>
      </c>
      <c r="C15" s="26">
        <f>SUBTOTAL(9,C16:C27)</f>
        <v>0</v>
      </c>
      <c r="D15" s="26">
        <f>SUBTOTAL(9,D16:D27)</f>
        <v>34245</v>
      </c>
      <c r="E15" s="26">
        <f>SUBTOTAL(9,E16:E27)</f>
        <v>73196.59</v>
      </c>
      <c r="F15" s="26">
        <f>G15-D15</f>
        <v>-34245</v>
      </c>
      <c r="G15" s="26">
        <f>SUBTOTAL(9,G16:G27)</f>
        <v>0</v>
      </c>
      <c r="H15" s="34" t="str">
        <f>IF(C15&lt;&gt;0,E15/C15,"-")</f>
        <v>-</v>
      </c>
      <c r="I15" s="34">
        <f>IF(D15&lt;&gt;0,E15/D15,"-")</f>
        <v>2.1374387501825085</v>
      </c>
      <c r="J15" s="26">
        <f>SUBTOTAL(9,J16:J27)</f>
        <v>45800</v>
      </c>
      <c r="K15" s="26">
        <f>SUBTOTAL(9,K16:K27)</f>
        <v>45800</v>
      </c>
      <c r="L15" s="26">
        <f>SUBTOTAL(9,L16:L27)</f>
        <v>0</v>
      </c>
    </row>
    <row r="16" spans="1:12" ht="30" hidden="1" customHeight="1" x14ac:dyDescent="0.25">
      <c r="A16" s="1"/>
      <c r="B16" s="1"/>
      <c r="C16" s="6"/>
      <c r="D16" s="13"/>
      <c r="E16" s="13"/>
      <c r="F16" s="13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5" t="s">
        <v>18</v>
      </c>
      <c r="B17" s="45" t="s">
        <v>170</v>
      </c>
      <c r="C17" s="27">
        <f>SUBTOTAL(9,C18:C26)</f>
        <v>0</v>
      </c>
      <c r="D17" s="27">
        <f>SUBTOTAL(9,D18:D26)</f>
        <v>34245</v>
      </c>
      <c r="E17" s="27">
        <f>SUBTOTAL(9,E18:E26)</f>
        <v>73196.59</v>
      </c>
      <c r="F17" s="27">
        <f>G17-D17</f>
        <v>-34245</v>
      </c>
      <c r="G17" s="27">
        <f>SUBTOTAL(9,G18:G26)</f>
        <v>0</v>
      </c>
      <c r="H17" s="35" t="str">
        <f>IF(C17&lt;&gt;0,E17/C17,"-")</f>
        <v>-</v>
      </c>
      <c r="I17" s="35">
        <f>IF(D17&lt;&gt;0,E17/D17,"-")</f>
        <v>2.1374387501825085</v>
      </c>
      <c r="J17" s="27">
        <f>SUBTOTAL(9,J18:J26)</f>
        <v>45800</v>
      </c>
      <c r="K17" s="27">
        <f>SUBTOTAL(9,K18:K26)</f>
        <v>45800</v>
      </c>
      <c r="L17" s="27">
        <f>SUBTOTAL(9,L18:L26)</f>
        <v>0</v>
      </c>
    </row>
    <row r="18" spans="1:12" ht="30" hidden="1" customHeight="1" x14ac:dyDescent="0.25">
      <c r="A18" s="1"/>
      <c r="B18" s="1"/>
      <c r="C18" s="6"/>
      <c r="D18" s="14"/>
      <c r="E18" s="14"/>
      <c r="F18" s="14"/>
      <c r="G18" s="20"/>
      <c r="H18" s="31"/>
      <c r="I18" s="31"/>
      <c r="J18" s="20"/>
      <c r="K18" s="20"/>
      <c r="L18" s="20"/>
    </row>
    <row r="19" spans="1:12" ht="409.6" hidden="1" customHeight="1" x14ac:dyDescent="0.25">
      <c r="A19" s="46" t="s">
        <v>18</v>
      </c>
      <c r="B19" s="46" t="s">
        <v>170</v>
      </c>
      <c r="C19" s="25">
        <f>SUBTOTAL(9,C20:C25)</f>
        <v>0</v>
      </c>
      <c r="D19" s="25">
        <f>SUBTOTAL(9,D20:D25)</f>
        <v>34245</v>
      </c>
      <c r="E19" s="25">
        <f>SUBTOTAL(9,E20:E25)</f>
        <v>73196.59</v>
      </c>
      <c r="F19" s="25">
        <f>G19-D19</f>
        <v>-34245</v>
      </c>
      <c r="G19" s="25">
        <f>SUBTOTAL(9,G20:G25)</f>
        <v>0</v>
      </c>
      <c r="H19" s="36" t="str">
        <f>IF(C19&lt;&gt;0,E19/C19,"-")</f>
        <v>-</v>
      </c>
      <c r="I19" s="36">
        <f>IF(D19&lt;&gt;0,E19/D19,"-")</f>
        <v>2.1374387501825085</v>
      </c>
      <c r="J19" s="25">
        <f>SUBTOTAL(9,J20:J25)</f>
        <v>45800</v>
      </c>
      <c r="K19" s="25">
        <f>SUBTOTAL(9,K20:K25)</f>
        <v>45800</v>
      </c>
      <c r="L19" s="25">
        <f>SUBTOTAL(9,L20:L25)</f>
        <v>0</v>
      </c>
    </row>
    <row r="20" spans="1:12" ht="22.5" hidden="1" customHeight="1" x14ac:dyDescent="0.25">
      <c r="A20" s="1"/>
      <c r="B20" s="1"/>
      <c r="C20" s="6"/>
      <c r="D20" s="14"/>
      <c r="E20" s="14"/>
      <c r="F20" s="14"/>
      <c r="G20" s="14"/>
      <c r="H20" s="37"/>
      <c r="I20" s="37"/>
      <c r="J20" s="14"/>
      <c r="K20" s="14"/>
      <c r="L20" s="14"/>
    </row>
    <row r="21" spans="1:12" ht="409.6" hidden="1" customHeight="1" x14ac:dyDescent="0.25">
      <c r="A21" s="47" t="s">
        <v>18</v>
      </c>
      <c r="B21" s="47" t="s">
        <v>170</v>
      </c>
      <c r="C21" s="14">
        <f>SUBTOTAL(9,C22:C24)</f>
        <v>0</v>
      </c>
      <c r="D21" s="14">
        <f>SUBTOTAL(9,D22:D24)</f>
        <v>34245</v>
      </c>
      <c r="E21" s="14">
        <f>SUBTOTAL(9,E22:E24)</f>
        <v>73196.59</v>
      </c>
      <c r="F21" s="14">
        <f>G21-D21</f>
        <v>-34245</v>
      </c>
      <c r="G21" s="14">
        <f>SUBTOTAL(9,G22:G24)</f>
        <v>0</v>
      </c>
      <c r="H21" s="37" t="str">
        <f>IF(C21&lt;&gt;0,E21/C21,"-")</f>
        <v>-</v>
      </c>
      <c r="I21" s="37">
        <f>IF(D21&lt;&gt;0,E21/D21,"-")</f>
        <v>2.1374387501825085</v>
      </c>
      <c r="J21" s="14">
        <f>SUBTOTAL(9,J22:J24)</f>
        <v>45800</v>
      </c>
      <c r="K21" s="14">
        <f>SUBTOTAL(9,K22:K24)</f>
        <v>45800</v>
      </c>
      <c r="L21" s="14">
        <f>SUBTOTAL(9,L22:L24)</f>
        <v>0</v>
      </c>
    </row>
    <row r="22" spans="1:12" ht="30" hidden="1" customHeight="1" x14ac:dyDescent="0.25">
      <c r="A22" s="1"/>
      <c r="B22" s="1"/>
      <c r="C22" s="6"/>
      <c r="D22" s="21"/>
      <c r="E22" s="21"/>
      <c r="F22" s="21"/>
      <c r="G22" s="20"/>
      <c r="H22" s="31"/>
      <c r="I22" s="31"/>
      <c r="J22" s="20"/>
      <c r="K22" s="20"/>
      <c r="L22" s="20"/>
    </row>
    <row r="23" spans="1:12" ht="15" customHeight="1" x14ac:dyDescent="0.25">
      <c r="A23" s="48" t="s">
        <v>18</v>
      </c>
      <c r="B23" s="48" t="s">
        <v>170</v>
      </c>
      <c r="C23" s="3">
        <v>0</v>
      </c>
      <c r="D23" s="3">
        <v>34245</v>
      </c>
      <c r="E23" s="3">
        <v>73196.59</v>
      </c>
      <c r="F23" s="3">
        <f>G23-D23</f>
        <v>-34245</v>
      </c>
      <c r="G23" s="3"/>
      <c r="H23" s="29" t="str">
        <f>IF(C23&lt;&gt;0,0/C23,"-")</f>
        <v>-</v>
      </c>
      <c r="I23" s="29">
        <f>IF(D23&lt;&gt;0,E23/D23,"-")</f>
        <v>2.1374387501825085</v>
      </c>
      <c r="J23" s="59">
        <v>45800</v>
      </c>
      <c r="K23" s="59">
        <v>45800</v>
      </c>
      <c r="L23" s="49">
        <v>0</v>
      </c>
    </row>
    <row r="24" spans="1:12" hidden="1" x14ac:dyDescent="0.25">
      <c r="A24" s="1"/>
      <c r="B24" s="1"/>
      <c r="C24" s="6"/>
      <c r="D24" s="3"/>
      <c r="E24" s="3"/>
      <c r="F24" s="3"/>
      <c r="G24" s="3"/>
      <c r="H24" s="29"/>
      <c r="I24" s="29"/>
      <c r="J24" s="59"/>
      <c r="K24" s="59"/>
      <c r="L24" s="3"/>
    </row>
    <row r="25" spans="1:12" hidden="1" x14ac:dyDescent="0.25">
      <c r="A25" s="1"/>
      <c r="B25" s="1"/>
      <c r="C25" s="6"/>
      <c r="D25" s="6"/>
      <c r="E25" s="6"/>
      <c r="F25" s="6"/>
      <c r="G25" s="20"/>
      <c r="H25" s="31"/>
      <c r="I25" s="31"/>
      <c r="J25" s="51"/>
      <c r="K25" s="51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51"/>
      <c r="K26" s="51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51"/>
      <c r="K27" s="51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51"/>
      <c r="K28" s="51"/>
      <c r="L28" s="20"/>
    </row>
    <row r="29" spans="1:12" ht="20.100000000000001" hidden="1" customHeight="1" x14ac:dyDescent="0.25">
      <c r="A29" s="1"/>
      <c r="B29" s="1"/>
      <c r="C29" s="6"/>
      <c r="D29" s="6"/>
      <c r="E29" s="6"/>
      <c r="F29" s="6"/>
      <c r="G29" s="20"/>
      <c r="H29" s="31"/>
      <c r="I29" s="31"/>
      <c r="J29" s="51"/>
      <c r="K29" s="51"/>
      <c r="L29" s="20"/>
    </row>
    <row r="30" spans="1:12" ht="20.100000000000001" hidden="1" customHeight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s="16" customFormat="1" ht="409.6" hidden="1" customHeight="1" x14ac:dyDescent="0.25">
      <c r="A31" s="41" t="s">
        <v>19</v>
      </c>
      <c r="B31" s="41" t="s">
        <v>181</v>
      </c>
      <c r="C31" s="18">
        <f>SUBTOTAL(9,C32:C52)</f>
        <v>0</v>
      </c>
      <c r="D31" s="18">
        <f>SUBTOTAL(9,D32:D52)</f>
        <v>276085</v>
      </c>
      <c r="E31" s="18">
        <f>SUBTOTAL(9,E32:E52)</f>
        <v>1329926.5999999999</v>
      </c>
      <c r="F31" s="18">
        <f>G31-D31</f>
        <v>-276085</v>
      </c>
      <c r="G31" s="18">
        <f>SUBTOTAL(9,G32:G52)</f>
        <v>0</v>
      </c>
      <c r="H31" s="28" t="str">
        <f>IF(C31&lt;&gt;0,E31/C31,"-")</f>
        <v>-</v>
      </c>
      <c r="I31" s="28">
        <f>IF(D31&lt;&gt;0,E31/D31,"-")</f>
        <v>4.8170911132441088</v>
      </c>
      <c r="J31" s="52">
        <f>SUBTOTAL(9,J32:J52)</f>
        <v>234110</v>
      </c>
      <c r="K31" s="52">
        <f>SUBTOTAL(9,K32:K52)</f>
        <v>234110</v>
      </c>
      <c r="L31" s="18">
        <f>SUBTOTAL(9,L32:L52)</f>
        <v>0</v>
      </c>
    </row>
    <row r="32" spans="1:12" ht="30" hidden="1" customHeight="1" x14ac:dyDescent="0.25">
      <c r="A32" s="1"/>
      <c r="B32" s="5"/>
      <c r="C32" s="10"/>
      <c r="D32" s="10"/>
      <c r="E32" s="10"/>
      <c r="F32" s="10"/>
      <c r="G32" s="20"/>
      <c r="H32" s="31"/>
      <c r="I32" s="31"/>
      <c r="J32" s="51"/>
      <c r="K32" s="51"/>
      <c r="L32" s="20"/>
    </row>
    <row r="33" spans="1:12" s="16" customFormat="1" ht="409.6" hidden="1" customHeight="1" x14ac:dyDescent="0.25">
      <c r="A33" s="42" t="s">
        <v>19</v>
      </c>
      <c r="B33" s="42" t="s">
        <v>181</v>
      </c>
      <c r="C33" s="23">
        <f>SUBTOTAL(9,C34:C51)</f>
        <v>0</v>
      </c>
      <c r="D33" s="23">
        <f>SUBTOTAL(9,D34:D51)</f>
        <v>276085</v>
      </c>
      <c r="E33" s="23">
        <f>SUBTOTAL(9,E34:E51)</f>
        <v>1329926.5999999999</v>
      </c>
      <c r="F33" s="23">
        <f>G33-D33</f>
        <v>-276085</v>
      </c>
      <c r="G33" s="23">
        <f>SUBTOTAL(9,G34:G51)</f>
        <v>0</v>
      </c>
      <c r="H33" s="32" t="str">
        <f>IF(C33&lt;&gt;0,E33/C33,"-")</f>
        <v>-</v>
      </c>
      <c r="I33" s="32">
        <f>IF(D33&lt;&gt;0,E33/D33,"-")</f>
        <v>4.8170911132441088</v>
      </c>
      <c r="J33" s="53">
        <f>SUBTOTAL(9,J34:J51)</f>
        <v>234110</v>
      </c>
      <c r="K33" s="53">
        <f>SUBTOTAL(9,K34:K51)</f>
        <v>234110</v>
      </c>
      <c r="L33" s="23">
        <f>SUBTOTAL(9,L34:L51)</f>
        <v>0</v>
      </c>
    </row>
    <row r="34" spans="1:12" ht="30" hidden="1" customHeight="1" x14ac:dyDescent="0.25">
      <c r="A34" s="1"/>
      <c r="B34" s="1"/>
      <c r="C34" s="6"/>
      <c r="D34" s="11"/>
      <c r="E34" s="11"/>
      <c r="F34" s="11"/>
      <c r="G34" s="20"/>
      <c r="H34" s="31"/>
      <c r="I34" s="31"/>
      <c r="J34" s="51"/>
      <c r="K34" s="51"/>
      <c r="L34" s="20"/>
    </row>
    <row r="35" spans="1:12" ht="409.6" hidden="1" customHeight="1" x14ac:dyDescent="0.25">
      <c r="A35" s="43" t="s">
        <v>19</v>
      </c>
      <c r="B35" s="43" t="s">
        <v>181</v>
      </c>
      <c r="C35" s="24">
        <f>SUBTOTAL(9,C36:C50)</f>
        <v>0</v>
      </c>
      <c r="D35" s="24">
        <f>SUBTOTAL(9,D36:D50)</f>
        <v>276085</v>
      </c>
      <c r="E35" s="24">
        <f>SUBTOTAL(9,E36:E50)</f>
        <v>1329926.5999999999</v>
      </c>
      <c r="F35" s="24">
        <f>G35-D35</f>
        <v>-276085</v>
      </c>
      <c r="G35" s="24">
        <f>SUBTOTAL(9,G36:G50)</f>
        <v>0</v>
      </c>
      <c r="H35" s="33" t="str">
        <f>IF(C35&lt;&gt;0,E35/C35,"-")</f>
        <v>-</v>
      </c>
      <c r="I35" s="33">
        <f>IF(D35&lt;&gt;0,E35/D35,"-")</f>
        <v>4.8170911132441088</v>
      </c>
      <c r="J35" s="54">
        <f>SUBTOTAL(9,J36:J50)</f>
        <v>234110</v>
      </c>
      <c r="K35" s="54">
        <f>SUBTOTAL(9,K36:K50)</f>
        <v>234110</v>
      </c>
      <c r="L35" s="24">
        <f>SUBTOTAL(9,L36:L50)</f>
        <v>0</v>
      </c>
    </row>
    <row r="36" spans="1:12" ht="30" hidden="1" customHeight="1" x14ac:dyDescent="0.25">
      <c r="A36" s="1"/>
      <c r="B36" s="1"/>
      <c r="C36" s="6"/>
      <c r="D36" s="12"/>
      <c r="E36" s="12"/>
      <c r="F36" s="12"/>
      <c r="G36" s="20"/>
      <c r="H36" s="31"/>
      <c r="I36" s="31"/>
      <c r="J36" s="51"/>
      <c r="K36" s="51"/>
      <c r="L36" s="20"/>
    </row>
    <row r="37" spans="1:12" ht="409.6" hidden="1" customHeight="1" x14ac:dyDescent="0.25">
      <c r="A37" s="44" t="s">
        <v>19</v>
      </c>
      <c r="B37" s="44" t="s">
        <v>181</v>
      </c>
      <c r="C37" s="26">
        <f>SUBTOTAL(9,C38:C49)</f>
        <v>0</v>
      </c>
      <c r="D37" s="26">
        <f>SUBTOTAL(9,D38:D49)</f>
        <v>276085</v>
      </c>
      <c r="E37" s="26">
        <f>SUBTOTAL(9,E38:E49)</f>
        <v>1329926.5999999999</v>
      </c>
      <c r="F37" s="26">
        <f>G37-D37</f>
        <v>-276085</v>
      </c>
      <c r="G37" s="26">
        <f>SUBTOTAL(9,G38:G49)</f>
        <v>0</v>
      </c>
      <c r="H37" s="34" t="str">
        <f>IF(C37&lt;&gt;0,E37/C37,"-")</f>
        <v>-</v>
      </c>
      <c r="I37" s="34">
        <f>IF(D37&lt;&gt;0,E37/D37,"-")</f>
        <v>4.8170911132441088</v>
      </c>
      <c r="J37" s="55">
        <f>SUBTOTAL(9,J38:J49)</f>
        <v>234110</v>
      </c>
      <c r="K37" s="55">
        <f>SUBTOTAL(9,K38:K49)</f>
        <v>234110</v>
      </c>
      <c r="L37" s="26">
        <f>SUBTOTAL(9,L38:L49)</f>
        <v>0</v>
      </c>
    </row>
    <row r="38" spans="1:12" ht="30" hidden="1" customHeight="1" x14ac:dyDescent="0.25">
      <c r="A38" s="1"/>
      <c r="B38" s="1"/>
      <c r="C38" s="6"/>
      <c r="D38" s="13"/>
      <c r="E38" s="13"/>
      <c r="F38" s="13"/>
      <c r="G38" s="20"/>
      <c r="H38" s="31"/>
      <c r="I38" s="31"/>
      <c r="J38" s="51"/>
      <c r="K38" s="51"/>
      <c r="L38" s="20"/>
    </row>
    <row r="39" spans="1:12" ht="409.6" hidden="1" customHeight="1" x14ac:dyDescent="0.25">
      <c r="A39" s="45" t="s">
        <v>19</v>
      </c>
      <c r="B39" s="45" t="s">
        <v>181</v>
      </c>
      <c r="C39" s="27">
        <f>SUBTOTAL(9,C40:C48)</f>
        <v>0</v>
      </c>
      <c r="D39" s="27">
        <f>SUBTOTAL(9,D40:D48)</f>
        <v>276085</v>
      </c>
      <c r="E39" s="27">
        <f>SUBTOTAL(9,E40:E48)</f>
        <v>1329926.5999999999</v>
      </c>
      <c r="F39" s="27">
        <f>G39-D39</f>
        <v>-276085</v>
      </c>
      <c r="G39" s="27">
        <f>SUBTOTAL(9,G40:G48)</f>
        <v>0</v>
      </c>
      <c r="H39" s="35" t="str">
        <f>IF(C39&lt;&gt;0,E39/C39,"-")</f>
        <v>-</v>
      </c>
      <c r="I39" s="35">
        <f>IF(D39&lt;&gt;0,E39/D39,"-")</f>
        <v>4.8170911132441088</v>
      </c>
      <c r="J39" s="56">
        <f>SUBTOTAL(9,J40:J48)</f>
        <v>234110</v>
      </c>
      <c r="K39" s="56">
        <f>SUBTOTAL(9,K40:K48)</f>
        <v>234110</v>
      </c>
      <c r="L39" s="27">
        <f>SUBTOTAL(9,L40:L48)</f>
        <v>0</v>
      </c>
    </row>
    <row r="40" spans="1:12" ht="30" hidden="1" customHeight="1" x14ac:dyDescent="0.25">
      <c r="A40" s="1"/>
      <c r="B40" s="1"/>
      <c r="C40" s="6"/>
      <c r="D40" s="14"/>
      <c r="E40" s="14"/>
      <c r="F40" s="14"/>
      <c r="G40" s="20"/>
      <c r="H40" s="31"/>
      <c r="I40" s="31"/>
      <c r="J40" s="51"/>
      <c r="K40" s="51"/>
      <c r="L40" s="20"/>
    </row>
    <row r="41" spans="1:12" ht="409.6" hidden="1" customHeight="1" x14ac:dyDescent="0.25">
      <c r="A41" s="46" t="s">
        <v>19</v>
      </c>
      <c r="B41" s="46" t="s">
        <v>181</v>
      </c>
      <c r="C41" s="25">
        <f>SUBTOTAL(9,C42:C47)</f>
        <v>0</v>
      </c>
      <c r="D41" s="25">
        <f>SUBTOTAL(9,D42:D47)</f>
        <v>276085</v>
      </c>
      <c r="E41" s="25">
        <f>SUBTOTAL(9,E42:E47)</f>
        <v>1329926.5999999999</v>
      </c>
      <c r="F41" s="25">
        <f>G41-D41</f>
        <v>-276085</v>
      </c>
      <c r="G41" s="25">
        <f>SUBTOTAL(9,G42:G47)</f>
        <v>0</v>
      </c>
      <c r="H41" s="36" t="str">
        <f>IF(C41&lt;&gt;0,E41/C41,"-")</f>
        <v>-</v>
      </c>
      <c r="I41" s="36">
        <f>IF(D41&lt;&gt;0,E41/D41,"-")</f>
        <v>4.8170911132441088</v>
      </c>
      <c r="J41" s="57">
        <f>SUBTOTAL(9,J42:J47)</f>
        <v>234110</v>
      </c>
      <c r="K41" s="57">
        <f>SUBTOTAL(9,K42:K47)</f>
        <v>234110</v>
      </c>
      <c r="L41" s="25">
        <f>SUBTOTAL(9,L42:L47)</f>
        <v>0</v>
      </c>
    </row>
    <row r="42" spans="1:12" ht="22.5" hidden="1" customHeight="1" x14ac:dyDescent="0.25">
      <c r="A42" s="1"/>
      <c r="B42" s="1"/>
      <c r="C42" s="6"/>
      <c r="D42" s="14"/>
      <c r="E42" s="14"/>
      <c r="F42" s="14"/>
      <c r="G42" s="14"/>
      <c r="H42" s="37"/>
      <c r="I42" s="37"/>
      <c r="J42" s="58"/>
      <c r="K42" s="58"/>
      <c r="L42" s="14"/>
    </row>
    <row r="43" spans="1:12" ht="409.6" hidden="1" customHeight="1" x14ac:dyDescent="0.25">
      <c r="A43" s="47" t="s">
        <v>19</v>
      </c>
      <c r="B43" s="47" t="s">
        <v>181</v>
      </c>
      <c r="C43" s="14">
        <f>SUBTOTAL(9,C44:C46)</f>
        <v>0</v>
      </c>
      <c r="D43" s="14">
        <f>SUBTOTAL(9,D44:D46)</f>
        <v>276085</v>
      </c>
      <c r="E43" s="14">
        <f>SUBTOTAL(9,E44:E46)</f>
        <v>1329926.5999999999</v>
      </c>
      <c r="F43" s="14">
        <f>G43-D43</f>
        <v>-276085</v>
      </c>
      <c r="G43" s="14">
        <f>SUBTOTAL(9,G44:G46)</f>
        <v>0</v>
      </c>
      <c r="H43" s="37" t="str">
        <f>IF(C43&lt;&gt;0,E43/C43,"-")</f>
        <v>-</v>
      </c>
      <c r="I43" s="37">
        <f>IF(D43&lt;&gt;0,E43/D43,"-")</f>
        <v>4.8170911132441088</v>
      </c>
      <c r="J43" s="58">
        <f>SUBTOTAL(9,J44:J46)</f>
        <v>234110</v>
      </c>
      <c r="K43" s="58">
        <f>SUBTOTAL(9,K44:K46)</f>
        <v>234110</v>
      </c>
      <c r="L43" s="14">
        <f>SUBTOTAL(9,L44:L46)</f>
        <v>0</v>
      </c>
    </row>
    <row r="44" spans="1:12" ht="30" hidden="1" customHeight="1" x14ac:dyDescent="0.25">
      <c r="A44" s="1"/>
      <c r="B44" s="1"/>
      <c r="C44" s="6"/>
      <c r="D44" s="21"/>
      <c r="E44" s="21"/>
      <c r="F44" s="21"/>
      <c r="G44" s="20"/>
      <c r="H44" s="31"/>
      <c r="I44" s="31"/>
      <c r="J44" s="51"/>
      <c r="K44" s="51"/>
      <c r="L44" s="20"/>
    </row>
    <row r="45" spans="1:12" ht="15" customHeight="1" x14ac:dyDescent="0.25">
      <c r="A45" s="48" t="s">
        <v>19</v>
      </c>
      <c r="B45" s="48" t="s">
        <v>181</v>
      </c>
      <c r="C45" s="3">
        <v>0</v>
      </c>
      <c r="D45" s="3">
        <v>276085</v>
      </c>
      <c r="E45" s="3">
        <v>1329926.5999999999</v>
      </c>
      <c r="F45" s="3">
        <f>G45-D45</f>
        <v>-276085</v>
      </c>
      <c r="G45" s="3"/>
      <c r="H45" s="29" t="str">
        <f>IF(C45&lt;&gt;0,0/C45,"-")</f>
        <v>-</v>
      </c>
      <c r="I45" s="29">
        <f>IF(D45&lt;&gt;0,E45/D45,"-")</f>
        <v>4.8170911132441088</v>
      </c>
      <c r="J45" s="59">
        <v>234110</v>
      </c>
      <c r="K45" s="59">
        <v>234110</v>
      </c>
      <c r="L45" s="49">
        <v>0</v>
      </c>
    </row>
    <row r="46" spans="1:12" hidden="1" x14ac:dyDescent="0.25">
      <c r="A46" s="1"/>
      <c r="B46" s="1"/>
      <c r="C46" s="6"/>
      <c r="D46" s="3"/>
      <c r="E46" s="3"/>
      <c r="F46" s="3"/>
      <c r="G46" s="3"/>
      <c r="H46" s="29"/>
      <c r="I46" s="29"/>
      <c r="J46" s="59"/>
      <c r="K46" s="59"/>
      <c r="L46" s="3"/>
    </row>
    <row r="47" spans="1:12" hidden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51"/>
      <c r="K50" s="51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51"/>
      <c r="K51" s="51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51"/>
      <c r="K52" s="51"/>
      <c r="L52" s="20"/>
    </row>
    <row r="53" spans="1:12" s="16" customFormat="1" ht="409.6" hidden="1" customHeight="1" x14ac:dyDescent="0.25">
      <c r="A53" s="41" t="s">
        <v>20</v>
      </c>
      <c r="B53" s="41" t="s">
        <v>144</v>
      </c>
      <c r="C53" s="18">
        <f>SUBTOTAL(9,C54:C74)</f>
        <v>0</v>
      </c>
      <c r="D53" s="18">
        <f>SUBTOTAL(9,D54:D74)</f>
        <v>6660</v>
      </c>
      <c r="E53" s="18">
        <f>SUBTOTAL(9,E54:E74)</f>
        <v>171365.57</v>
      </c>
      <c r="F53" s="18">
        <f>G53-D53</f>
        <v>-6660</v>
      </c>
      <c r="G53" s="18">
        <f>SUBTOTAL(9,G54:G74)</f>
        <v>0</v>
      </c>
      <c r="H53" s="28" t="str">
        <f>IF(C53&lt;&gt;0,E53/C53,"-")</f>
        <v>-</v>
      </c>
      <c r="I53" s="28">
        <f>IF(D53&lt;&gt;0,E53/D53,"-")</f>
        <v>25.730566066066068</v>
      </c>
      <c r="J53" s="52">
        <f>SUBTOTAL(9,J54:J74)</f>
        <v>6055</v>
      </c>
      <c r="K53" s="52">
        <f>SUBTOTAL(9,K54:K74)</f>
        <v>6055</v>
      </c>
      <c r="L53" s="18">
        <f>SUBTOTAL(9,L54:L74)</f>
        <v>0</v>
      </c>
    </row>
    <row r="54" spans="1:12" ht="30" hidden="1" customHeight="1" x14ac:dyDescent="0.25">
      <c r="A54" s="1"/>
      <c r="B54" s="5"/>
      <c r="C54" s="10"/>
      <c r="D54" s="10"/>
      <c r="E54" s="10"/>
      <c r="F54" s="10"/>
      <c r="G54" s="20"/>
      <c r="H54" s="31"/>
      <c r="I54" s="31"/>
      <c r="J54" s="51"/>
      <c r="K54" s="51"/>
      <c r="L54" s="20"/>
    </row>
    <row r="55" spans="1:12" s="16" customFormat="1" ht="409.6" hidden="1" customHeight="1" x14ac:dyDescent="0.25">
      <c r="A55" s="42" t="s">
        <v>20</v>
      </c>
      <c r="B55" s="42" t="s">
        <v>144</v>
      </c>
      <c r="C55" s="23">
        <f>SUBTOTAL(9,C56:C73)</f>
        <v>0</v>
      </c>
      <c r="D55" s="23">
        <f>SUBTOTAL(9,D56:D73)</f>
        <v>6660</v>
      </c>
      <c r="E55" s="23">
        <f>SUBTOTAL(9,E56:E73)</f>
        <v>171365.57</v>
      </c>
      <c r="F55" s="23">
        <f>G55-D55</f>
        <v>-6660</v>
      </c>
      <c r="G55" s="23">
        <f>SUBTOTAL(9,G56:G73)</f>
        <v>0</v>
      </c>
      <c r="H55" s="32" t="str">
        <f>IF(C55&lt;&gt;0,E55/C55,"-")</f>
        <v>-</v>
      </c>
      <c r="I55" s="32">
        <f>IF(D55&lt;&gt;0,E55/D55,"-")</f>
        <v>25.730566066066068</v>
      </c>
      <c r="J55" s="53">
        <f>SUBTOTAL(9,J56:J73)</f>
        <v>6055</v>
      </c>
      <c r="K55" s="53">
        <f>SUBTOTAL(9,K56:K73)</f>
        <v>6055</v>
      </c>
      <c r="L55" s="23">
        <f>SUBTOTAL(9,L56:L73)</f>
        <v>0</v>
      </c>
    </row>
    <row r="56" spans="1:12" ht="30" hidden="1" customHeight="1" x14ac:dyDescent="0.25">
      <c r="A56" s="1"/>
      <c r="B56" s="1"/>
      <c r="C56" s="6"/>
      <c r="D56" s="11"/>
      <c r="E56" s="11"/>
      <c r="F56" s="11"/>
      <c r="G56" s="20"/>
      <c r="H56" s="31"/>
      <c r="I56" s="31"/>
      <c r="J56" s="51"/>
      <c r="K56" s="51"/>
      <c r="L56" s="20"/>
    </row>
    <row r="57" spans="1:12" ht="409.6" hidden="1" customHeight="1" x14ac:dyDescent="0.25">
      <c r="A57" s="43" t="s">
        <v>20</v>
      </c>
      <c r="B57" s="43" t="s">
        <v>144</v>
      </c>
      <c r="C57" s="24">
        <f>SUBTOTAL(9,C58:C72)</f>
        <v>0</v>
      </c>
      <c r="D57" s="24">
        <f>SUBTOTAL(9,D58:D72)</f>
        <v>6660</v>
      </c>
      <c r="E57" s="24">
        <f>SUBTOTAL(9,E58:E72)</f>
        <v>171365.57</v>
      </c>
      <c r="F57" s="24">
        <f>G57-D57</f>
        <v>-6660</v>
      </c>
      <c r="G57" s="24">
        <f>SUBTOTAL(9,G58:G72)</f>
        <v>0</v>
      </c>
      <c r="H57" s="33" t="str">
        <f>IF(C57&lt;&gt;0,E57/C57,"-")</f>
        <v>-</v>
      </c>
      <c r="I57" s="33">
        <f>IF(D57&lt;&gt;0,E57/D57,"-")</f>
        <v>25.730566066066068</v>
      </c>
      <c r="J57" s="54">
        <f>SUBTOTAL(9,J58:J72)</f>
        <v>6055</v>
      </c>
      <c r="K57" s="54">
        <f>SUBTOTAL(9,K58:K72)</f>
        <v>6055</v>
      </c>
      <c r="L57" s="24">
        <f>SUBTOTAL(9,L58:L72)</f>
        <v>0</v>
      </c>
    </row>
    <row r="58" spans="1:12" ht="30" hidden="1" customHeight="1" x14ac:dyDescent="0.25">
      <c r="A58" s="1"/>
      <c r="B58" s="1"/>
      <c r="C58" s="6"/>
      <c r="D58" s="12"/>
      <c r="E58" s="12"/>
      <c r="F58" s="12"/>
      <c r="G58" s="20"/>
      <c r="H58" s="31"/>
      <c r="I58" s="31"/>
      <c r="J58" s="51"/>
      <c r="K58" s="51"/>
      <c r="L58" s="20"/>
    </row>
    <row r="59" spans="1:12" ht="409.6" hidden="1" customHeight="1" x14ac:dyDescent="0.25">
      <c r="A59" s="44" t="s">
        <v>20</v>
      </c>
      <c r="B59" s="44" t="s">
        <v>144</v>
      </c>
      <c r="C59" s="26">
        <f>SUBTOTAL(9,C60:C71)</f>
        <v>0</v>
      </c>
      <c r="D59" s="26">
        <f>SUBTOTAL(9,D60:D71)</f>
        <v>6660</v>
      </c>
      <c r="E59" s="26">
        <f>SUBTOTAL(9,E60:E71)</f>
        <v>171365.57</v>
      </c>
      <c r="F59" s="26">
        <f>G59-D59</f>
        <v>-6660</v>
      </c>
      <c r="G59" s="26">
        <f>SUBTOTAL(9,G60:G71)</f>
        <v>0</v>
      </c>
      <c r="H59" s="34" t="str">
        <f>IF(C59&lt;&gt;0,E59/C59,"-")</f>
        <v>-</v>
      </c>
      <c r="I59" s="34">
        <f>IF(D59&lt;&gt;0,E59/D59,"-")</f>
        <v>25.730566066066068</v>
      </c>
      <c r="J59" s="55">
        <f>SUBTOTAL(9,J60:J71)</f>
        <v>6055</v>
      </c>
      <c r="K59" s="55">
        <f>SUBTOTAL(9,K60:K71)</f>
        <v>6055</v>
      </c>
      <c r="L59" s="26">
        <f>SUBTOTAL(9,L60:L71)</f>
        <v>0</v>
      </c>
    </row>
    <row r="60" spans="1:12" ht="30" hidden="1" customHeight="1" x14ac:dyDescent="0.25">
      <c r="A60" s="1"/>
      <c r="B60" s="1"/>
      <c r="C60" s="6"/>
      <c r="D60" s="13"/>
      <c r="E60" s="13"/>
      <c r="F60" s="13"/>
      <c r="G60" s="20"/>
      <c r="H60" s="31"/>
      <c r="I60" s="31"/>
      <c r="J60" s="51"/>
      <c r="K60" s="51"/>
      <c r="L60" s="20"/>
    </row>
    <row r="61" spans="1:12" ht="409.6" hidden="1" customHeight="1" x14ac:dyDescent="0.25">
      <c r="A61" s="45" t="s">
        <v>20</v>
      </c>
      <c r="B61" s="45" t="s">
        <v>144</v>
      </c>
      <c r="C61" s="27">
        <f>SUBTOTAL(9,C62:C70)</f>
        <v>0</v>
      </c>
      <c r="D61" s="27">
        <f>SUBTOTAL(9,D62:D70)</f>
        <v>6660</v>
      </c>
      <c r="E61" s="27">
        <f>SUBTOTAL(9,E62:E70)</f>
        <v>171365.57</v>
      </c>
      <c r="F61" s="27">
        <f>G61-D61</f>
        <v>-6660</v>
      </c>
      <c r="G61" s="27">
        <f>SUBTOTAL(9,G62:G70)</f>
        <v>0</v>
      </c>
      <c r="H61" s="35" t="str">
        <f>IF(C61&lt;&gt;0,E61/C61,"-")</f>
        <v>-</v>
      </c>
      <c r="I61" s="35">
        <f>IF(D61&lt;&gt;0,E61/D61,"-")</f>
        <v>25.730566066066068</v>
      </c>
      <c r="J61" s="56">
        <f>SUBTOTAL(9,J62:J70)</f>
        <v>6055</v>
      </c>
      <c r="K61" s="56">
        <f>SUBTOTAL(9,K62:K70)</f>
        <v>6055</v>
      </c>
      <c r="L61" s="27">
        <f>SUBTOTAL(9,L62:L70)</f>
        <v>0</v>
      </c>
    </row>
    <row r="62" spans="1:12" ht="30" hidden="1" customHeight="1" x14ac:dyDescent="0.25">
      <c r="A62" s="1"/>
      <c r="B62" s="1"/>
      <c r="C62" s="6"/>
      <c r="D62" s="14"/>
      <c r="E62" s="14"/>
      <c r="F62" s="14"/>
      <c r="G62" s="20"/>
      <c r="H62" s="31"/>
      <c r="I62" s="31"/>
      <c r="J62" s="51"/>
      <c r="K62" s="51"/>
      <c r="L62" s="20"/>
    </row>
    <row r="63" spans="1:12" ht="409.6" hidden="1" customHeight="1" x14ac:dyDescent="0.25">
      <c r="A63" s="46" t="s">
        <v>20</v>
      </c>
      <c r="B63" s="46" t="s">
        <v>144</v>
      </c>
      <c r="C63" s="25">
        <f>SUBTOTAL(9,C64:C69)</f>
        <v>0</v>
      </c>
      <c r="D63" s="25">
        <f>SUBTOTAL(9,D64:D69)</f>
        <v>6660</v>
      </c>
      <c r="E63" s="25">
        <f>SUBTOTAL(9,E64:E69)</f>
        <v>171365.57</v>
      </c>
      <c r="F63" s="25">
        <f>G63-D63</f>
        <v>-6660</v>
      </c>
      <c r="G63" s="25">
        <f>SUBTOTAL(9,G64:G69)</f>
        <v>0</v>
      </c>
      <c r="H63" s="36" t="str">
        <f>IF(C63&lt;&gt;0,E63/C63,"-")</f>
        <v>-</v>
      </c>
      <c r="I63" s="36">
        <f>IF(D63&lt;&gt;0,E63/D63,"-")</f>
        <v>25.730566066066068</v>
      </c>
      <c r="J63" s="57">
        <f>SUBTOTAL(9,J64:J69)</f>
        <v>6055</v>
      </c>
      <c r="K63" s="57">
        <f>SUBTOTAL(9,K64:K69)</f>
        <v>6055</v>
      </c>
      <c r="L63" s="25">
        <f>SUBTOTAL(9,L64:L69)</f>
        <v>0</v>
      </c>
    </row>
    <row r="64" spans="1:12" ht="22.5" hidden="1" customHeight="1" x14ac:dyDescent="0.25">
      <c r="A64" s="1"/>
      <c r="B64" s="1"/>
      <c r="C64" s="6"/>
      <c r="D64" s="14"/>
      <c r="E64" s="14"/>
      <c r="F64" s="14"/>
      <c r="G64" s="14"/>
      <c r="H64" s="37"/>
      <c r="I64" s="37"/>
      <c r="J64" s="58"/>
      <c r="K64" s="58"/>
      <c r="L64" s="14"/>
    </row>
    <row r="65" spans="1:12" ht="409.6" hidden="1" customHeight="1" x14ac:dyDescent="0.25">
      <c r="A65" s="47" t="s">
        <v>20</v>
      </c>
      <c r="B65" s="47" t="s">
        <v>144</v>
      </c>
      <c r="C65" s="14">
        <f>SUBTOTAL(9,C66:C68)</f>
        <v>0</v>
      </c>
      <c r="D65" s="14">
        <f>SUBTOTAL(9,D66:D68)</f>
        <v>6660</v>
      </c>
      <c r="E65" s="14">
        <f>SUBTOTAL(9,E66:E68)</f>
        <v>171365.57</v>
      </c>
      <c r="F65" s="14">
        <f>G65-D65</f>
        <v>-6660</v>
      </c>
      <c r="G65" s="14">
        <f>SUBTOTAL(9,G66:G68)</f>
        <v>0</v>
      </c>
      <c r="H65" s="37" t="str">
        <f>IF(C65&lt;&gt;0,E65/C65,"-")</f>
        <v>-</v>
      </c>
      <c r="I65" s="37">
        <f>IF(D65&lt;&gt;0,E65/D65,"-")</f>
        <v>25.730566066066068</v>
      </c>
      <c r="J65" s="58">
        <f>SUBTOTAL(9,J66:J68)</f>
        <v>6055</v>
      </c>
      <c r="K65" s="58">
        <f>SUBTOTAL(9,K66:K68)</f>
        <v>6055</v>
      </c>
      <c r="L65" s="14">
        <f>SUBTOTAL(9,L66:L68)</f>
        <v>0</v>
      </c>
    </row>
    <row r="66" spans="1:12" ht="30" hidden="1" customHeight="1" x14ac:dyDescent="0.25">
      <c r="A66" s="1"/>
      <c r="B66" s="1"/>
      <c r="C66" s="6"/>
      <c r="D66" s="21"/>
      <c r="E66" s="21"/>
      <c r="F66" s="21"/>
      <c r="G66" s="20"/>
      <c r="H66" s="31"/>
      <c r="I66" s="31"/>
      <c r="J66" s="51"/>
      <c r="K66" s="51"/>
      <c r="L66" s="20"/>
    </row>
    <row r="67" spans="1:12" ht="15" customHeight="1" x14ac:dyDescent="0.25">
      <c r="A67" s="48" t="s">
        <v>20</v>
      </c>
      <c r="B67" s="48" t="s">
        <v>144</v>
      </c>
      <c r="C67" s="3">
        <v>0</v>
      </c>
      <c r="D67" s="3">
        <v>6660</v>
      </c>
      <c r="E67" s="3">
        <v>171365.57</v>
      </c>
      <c r="F67" s="3">
        <f>G67-D67</f>
        <v>-6660</v>
      </c>
      <c r="G67" s="3"/>
      <c r="H67" s="29" t="str">
        <f>IF(C67&lt;&gt;0,0/C67,"-")</f>
        <v>-</v>
      </c>
      <c r="I67" s="29">
        <f>IF(D67&lt;&gt;0,E67/D67,"-")</f>
        <v>25.730566066066068</v>
      </c>
      <c r="J67" s="59">
        <v>6055</v>
      </c>
      <c r="K67" s="59">
        <v>6055</v>
      </c>
      <c r="L67" s="49">
        <v>0</v>
      </c>
    </row>
    <row r="68" spans="1:12" hidden="1" x14ac:dyDescent="0.25">
      <c r="A68" s="1"/>
      <c r="B68" s="1"/>
      <c r="C68" s="6"/>
      <c r="D68" s="3"/>
      <c r="E68" s="3"/>
      <c r="F68" s="3"/>
      <c r="G68" s="3"/>
      <c r="H68" s="29"/>
      <c r="I68" s="29"/>
      <c r="J68" s="59"/>
      <c r="K68" s="59"/>
      <c r="L68" s="3"/>
    </row>
    <row r="69" spans="1:12" hidden="1" x14ac:dyDescent="0.25">
      <c r="A69" s="1"/>
      <c r="B69" s="1"/>
      <c r="C69" s="6"/>
      <c r="D69" s="6"/>
      <c r="E69" s="6"/>
      <c r="F69" s="6"/>
      <c r="G69" s="20"/>
      <c r="H69" s="31"/>
      <c r="I69" s="31"/>
      <c r="J69" s="51"/>
      <c r="K69" s="51"/>
      <c r="L69" s="20"/>
    </row>
    <row r="70" spans="1:12" ht="20.100000000000001" hidden="1" customHeight="1" x14ac:dyDescent="0.25">
      <c r="A70" s="1"/>
      <c r="B70" s="1"/>
      <c r="C70" s="6"/>
      <c r="D70" s="6"/>
      <c r="E70" s="6"/>
      <c r="F70" s="6"/>
      <c r="G70" s="20"/>
      <c r="H70" s="31"/>
      <c r="I70" s="31"/>
      <c r="J70" s="51"/>
      <c r="K70" s="51"/>
      <c r="L70" s="20"/>
    </row>
    <row r="71" spans="1:12" ht="20.100000000000001" hidden="1" customHeight="1" x14ac:dyDescent="0.25">
      <c r="A71" s="1"/>
      <c r="B71" s="1"/>
      <c r="C71" s="6"/>
      <c r="D71" s="6"/>
      <c r="E71" s="6"/>
      <c r="F71" s="6"/>
      <c r="G71" s="20"/>
      <c r="H71" s="31"/>
      <c r="I71" s="31"/>
      <c r="J71" s="51"/>
      <c r="K71" s="51"/>
      <c r="L71" s="20"/>
    </row>
    <row r="72" spans="1:12" ht="20.100000000000001" hidden="1" customHeight="1" x14ac:dyDescent="0.25">
      <c r="A72" s="1"/>
      <c r="B72" s="1"/>
      <c r="C72" s="6"/>
      <c r="D72" s="6"/>
      <c r="E72" s="6"/>
      <c r="F72" s="6"/>
      <c r="G72" s="20"/>
      <c r="H72" s="31"/>
      <c r="I72" s="31"/>
      <c r="J72" s="51"/>
      <c r="K72" s="51"/>
      <c r="L72" s="20"/>
    </row>
    <row r="73" spans="1:12" ht="20.100000000000001" hidden="1" customHeight="1" x14ac:dyDescent="0.25">
      <c r="A73" s="1"/>
      <c r="B73" s="1"/>
      <c r="C73" s="6"/>
      <c r="D73" s="6"/>
      <c r="E73" s="6"/>
      <c r="F73" s="6"/>
      <c r="G73" s="20"/>
      <c r="H73" s="31"/>
      <c r="I73" s="31"/>
      <c r="J73" s="51"/>
      <c r="K73" s="51"/>
      <c r="L73" s="20"/>
    </row>
    <row r="74" spans="1:12" ht="20.100000000000001" hidden="1" customHeight="1" x14ac:dyDescent="0.25">
      <c r="A74" s="1"/>
      <c r="B74" s="1"/>
      <c r="C74" s="6"/>
      <c r="D74" s="6"/>
      <c r="E74" s="6"/>
      <c r="F74" s="6"/>
      <c r="G74" s="20"/>
      <c r="H74" s="31"/>
      <c r="I74" s="31"/>
      <c r="J74" s="51"/>
      <c r="K74" s="51"/>
      <c r="L74" s="20"/>
    </row>
    <row r="75" spans="1:12" s="16" customFormat="1" ht="409.6" hidden="1" customHeight="1" x14ac:dyDescent="0.25">
      <c r="A75" s="41" t="s">
        <v>21</v>
      </c>
      <c r="B75" s="41" t="s">
        <v>202</v>
      </c>
      <c r="C75" s="18">
        <f>SUBTOTAL(9,C76:C96)</f>
        <v>0</v>
      </c>
      <c r="D75" s="18">
        <f>SUBTOTAL(9,D76:D96)</f>
        <v>11390</v>
      </c>
      <c r="E75" s="18">
        <f>SUBTOTAL(9,E76:E96)</f>
        <v>10457.599999999999</v>
      </c>
      <c r="F75" s="18">
        <f>G75-D75</f>
        <v>-11390</v>
      </c>
      <c r="G75" s="18">
        <f>SUBTOTAL(9,G76:G96)</f>
        <v>0</v>
      </c>
      <c r="H75" s="28" t="str">
        <f>IF(C75&lt;&gt;0,E75/C75,"-")</f>
        <v>-</v>
      </c>
      <c r="I75" s="28">
        <f>IF(D75&lt;&gt;0,E75/D75,"-")</f>
        <v>0.91813871817383652</v>
      </c>
      <c r="J75" s="52">
        <f>SUBTOTAL(9,J76:J96)</f>
        <v>11530</v>
      </c>
      <c r="K75" s="52">
        <f>SUBTOTAL(9,K76:K96)</f>
        <v>11530</v>
      </c>
      <c r="L75" s="18">
        <f>SUBTOTAL(9,L76:L96)</f>
        <v>0</v>
      </c>
    </row>
    <row r="76" spans="1:12" ht="30" hidden="1" customHeight="1" x14ac:dyDescent="0.25">
      <c r="A76" s="1"/>
      <c r="B76" s="5"/>
      <c r="C76" s="10"/>
      <c r="D76" s="10"/>
      <c r="E76" s="10"/>
      <c r="F76" s="10"/>
      <c r="G76" s="20"/>
      <c r="H76" s="31"/>
      <c r="I76" s="31"/>
      <c r="J76" s="51"/>
      <c r="K76" s="51"/>
      <c r="L76" s="20"/>
    </row>
    <row r="77" spans="1:12" s="16" customFormat="1" ht="409.6" hidden="1" customHeight="1" x14ac:dyDescent="0.25">
      <c r="A77" s="42" t="s">
        <v>21</v>
      </c>
      <c r="B77" s="42" t="s">
        <v>202</v>
      </c>
      <c r="C77" s="23">
        <f>SUBTOTAL(9,C78:C95)</f>
        <v>0</v>
      </c>
      <c r="D77" s="23">
        <f>SUBTOTAL(9,D78:D95)</f>
        <v>11390</v>
      </c>
      <c r="E77" s="23">
        <f>SUBTOTAL(9,E78:E95)</f>
        <v>10457.599999999999</v>
      </c>
      <c r="F77" s="23">
        <f>G77-D77</f>
        <v>-11390</v>
      </c>
      <c r="G77" s="23">
        <f>SUBTOTAL(9,G78:G95)</f>
        <v>0</v>
      </c>
      <c r="H77" s="32" t="str">
        <f>IF(C77&lt;&gt;0,E77/C77,"-")</f>
        <v>-</v>
      </c>
      <c r="I77" s="32">
        <f>IF(D77&lt;&gt;0,E77/D77,"-")</f>
        <v>0.91813871817383652</v>
      </c>
      <c r="J77" s="53">
        <f>SUBTOTAL(9,J78:J95)</f>
        <v>11530</v>
      </c>
      <c r="K77" s="53">
        <f>SUBTOTAL(9,K78:K95)</f>
        <v>11530</v>
      </c>
      <c r="L77" s="23">
        <f>SUBTOTAL(9,L78:L95)</f>
        <v>0</v>
      </c>
    </row>
    <row r="78" spans="1:12" ht="30" hidden="1" customHeight="1" x14ac:dyDescent="0.25">
      <c r="A78" s="1"/>
      <c r="B78" s="1"/>
      <c r="C78" s="6"/>
      <c r="D78" s="11"/>
      <c r="E78" s="11"/>
      <c r="F78" s="11"/>
      <c r="G78" s="20"/>
      <c r="H78" s="31"/>
      <c r="I78" s="31"/>
      <c r="J78" s="51"/>
      <c r="K78" s="51"/>
      <c r="L78" s="20"/>
    </row>
    <row r="79" spans="1:12" ht="409.6" hidden="1" customHeight="1" x14ac:dyDescent="0.25">
      <c r="A79" s="43" t="s">
        <v>21</v>
      </c>
      <c r="B79" s="43" t="s">
        <v>202</v>
      </c>
      <c r="C79" s="24">
        <f>SUBTOTAL(9,C80:C94)</f>
        <v>0</v>
      </c>
      <c r="D79" s="24">
        <f>SUBTOTAL(9,D80:D94)</f>
        <v>11390</v>
      </c>
      <c r="E79" s="24">
        <f>SUBTOTAL(9,E80:E94)</f>
        <v>10457.599999999999</v>
      </c>
      <c r="F79" s="24">
        <f>G79-D79</f>
        <v>-11390</v>
      </c>
      <c r="G79" s="24">
        <f>SUBTOTAL(9,G80:G94)</f>
        <v>0</v>
      </c>
      <c r="H79" s="33" t="str">
        <f>IF(C79&lt;&gt;0,E79/C79,"-")</f>
        <v>-</v>
      </c>
      <c r="I79" s="33">
        <f>IF(D79&lt;&gt;0,E79/D79,"-")</f>
        <v>0.91813871817383652</v>
      </c>
      <c r="J79" s="54">
        <f>SUBTOTAL(9,J80:J94)</f>
        <v>11530</v>
      </c>
      <c r="K79" s="54">
        <f>SUBTOTAL(9,K80:K94)</f>
        <v>11530</v>
      </c>
      <c r="L79" s="24">
        <f>SUBTOTAL(9,L80:L94)</f>
        <v>0</v>
      </c>
    </row>
    <row r="80" spans="1:12" ht="30" hidden="1" customHeight="1" x14ac:dyDescent="0.25">
      <c r="A80" s="1"/>
      <c r="B80" s="1"/>
      <c r="C80" s="6"/>
      <c r="D80" s="12"/>
      <c r="E80" s="12"/>
      <c r="F80" s="12"/>
      <c r="G80" s="20"/>
      <c r="H80" s="31"/>
      <c r="I80" s="31"/>
      <c r="J80" s="51"/>
      <c r="K80" s="51"/>
      <c r="L80" s="20"/>
    </row>
    <row r="81" spans="1:12" ht="409.6" hidden="1" customHeight="1" x14ac:dyDescent="0.25">
      <c r="A81" s="44" t="s">
        <v>21</v>
      </c>
      <c r="B81" s="44" t="s">
        <v>202</v>
      </c>
      <c r="C81" s="26">
        <f>SUBTOTAL(9,C82:C93)</f>
        <v>0</v>
      </c>
      <c r="D81" s="26">
        <f>SUBTOTAL(9,D82:D93)</f>
        <v>11390</v>
      </c>
      <c r="E81" s="26">
        <f>SUBTOTAL(9,E82:E93)</f>
        <v>10457.599999999999</v>
      </c>
      <c r="F81" s="26">
        <f>G81-D81</f>
        <v>-11390</v>
      </c>
      <c r="G81" s="26">
        <f>SUBTOTAL(9,G82:G93)</f>
        <v>0</v>
      </c>
      <c r="H81" s="34" t="str">
        <f>IF(C81&lt;&gt;0,E81/C81,"-")</f>
        <v>-</v>
      </c>
      <c r="I81" s="34">
        <f>IF(D81&lt;&gt;0,E81/D81,"-")</f>
        <v>0.91813871817383652</v>
      </c>
      <c r="J81" s="55">
        <f>SUBTOTAL(9,J82:J93)</f>
        <v>11530</v>
      </c>
      <c r="K81" s="55">
        <f>SUBTOTAL(9,K82:K93)</f>
        <v>11530</v>
      </c>
      <c r="L81" s="26">
        <f>SUBTOTAL(9,L82:L93)</f>
        <v>0</v>
      </c>
    </row>
    <row r="82" spans="1:12" ht="30" hidden="1" customHeight="1" x14ac:dyDescent="0.25">
      <c r="A82" s="1"/>
      <c r="B82" s="1"/>
      <c r="C82" s="6"/>
      <c r="D82" s="13"/>
      <c r="E82" s="13"/>
      <c r="F82" s="13"/>
      <c r="G82" s="20"/>
      <c r="H82" s="31"/>
      <c r="I82" s="31"/>
      <c r="J82" s="51"/>
      <c r="K82" s="51"/>
      <c r="L82" s="20"/>
    </row>
    <row r="83" spans="1:12" ht="409.6" hidden="1" customHeight="1" x14ac:dyDescent="0.25">
      <c r="A83" s="45" t="s">
        <v>21</v>
      </c>
      <c r="B83" s="45" t="s">
        <v>202</v>
      </c>
      <c r="C83" s="27">
        <f>SUBTOTAL(9,C84:C92)</f>
        <v>0</v>
      </c>
      <c r="D83" s="27">
        <f>SUBTOTAL(9,D84:D92)</f>
        <v>11390</v>
      </c>
      <c r="E83" s="27">
        <f>SUBTOTAL(9,E84:E92)</f>
        <v>10457.599999999999</v>
      </c>
      <c r="F83" s="27">
        <f>G83-D83</f>
        <v>-11390</v>
      </c>
      <c r="G83" s="27">
        <f>SUBTOTAL(9,G84:G92)</f>
        <v>0</v>
      </c>
      <c r="H83" s="35" t="str">
        <f>IF(C83&lt;&gt;0,E83/C83,"-")</f>
        <v>-</v>
      </c>
      <c r="I83" s="35">
        <f>IF(D83&lt;&gt;0,E83/D83,"-")</f>
        <v>0.91813871817383652</v>
      </c>
      <c r="J83" s="56">
        <f>SUBTOTAL(9,J84:J92)</f>
        <v>11530</v>
      </c>
      <c r="K83" s="56">
        <f>SUBTOTAL(9,K84:K92)</f>
        <v>11530</v>
      </c>
      <c r="L83" s="27">
        <f>SUBTOTAL(9,L84:L92)</f>
        <v>0</v>
      </c>
    </row>
    <row r="84" spans="1:12" ht="30" hidden="1" customHeight="1" x14ac:dyDescent="0.25">
      <c r="A84" s="1"/>
      <c r="B84" s="1"/>
      <c r="C84" s="6"/>
      <c r="D84" s="14"/>
      <c r="E84" s="14"/>
      <c r="F84" s="14"/>
      <c r="G84" s="20"/>
      <c r="H84" s="31"/>
      <c r="I84" s="31"/>
      <c r="J84" s="51"/>
      <c r="K84" s="51"/>
      <c r="L84" s="20"/>
    </row>
    <row r="85" spans="1:12" ht="409.6" hidden="1" customHeight="1" x14ac:dyDescent="0.25">
      <c r="A85" s="46" t="s">
        <v>21</v>
      </c>
      <c r="B85" s="46" t="s">
        <v>202</v>
      </c>
      <c r="C85" s="25">
        <f>SUBTOTAL(9,C86:C91)</f>
        <v>0</v>
      </c>
      <c r="D85" s="25">
        <f>SUBTOTAL(9,D86:D91)</f>
        <v>11390</v>
      </c>
      <c r="E85" s="25">
        <f>SUBTOTAL(9,E86:E91)</f>
        <v>10457.599999999999</v>
      </c>
      <c r="F85" s="25">
        <f>G85-D85</f>
        <v>-11390</v>
      </c>
      <c r="G85" s="25">
        <f>SUBTOTAL(9,G86:G91)</f>
        <v>0</v>
      </c>
      <c r="H85" s="36" t="str">
        <f>IF(C85&lt;&gt;0,E85/C85,"-")</f>
        <v>-</v>
      </c>
      <c r="I85" s="36">
        <f>IF(D85&lt;&gt;0,E85/D85,"-")</f>
        <v>0.91813871817383652</v>
      </c>
      <c r="J85" s="57">
        <f>SUBTOTAL(9,J86:J91)</f>
        <v>11530</v>
      </c>
      <c r="K85" s="57">
        <f>SUBTOTAL(9,K86:K91)</f>
        <v>11530</v>
      </c>
      <c r="L85" s="25">
        <f>SUBTOTAL(9,L86:L91)</f>
        <v>0</v>
      </c>
    </row>
    <row r="86" spans="1:12" ht="22.5" hidden="1" customHeight="1" x14ac:dyDescent="0.25">
      <c r="A86" s="1"/>
      <c r="B86" s="1"/>
      <c r="C86" s="6"/>
      <c r="D86" s="14"/>
      <c r="E86" s="14"/>
      <c r="F86" s="14"/>
      <c r="G86" s="14"/>
      <c r="H86" s="37"/>
      <c r="I86" s="37"/>
      <c r="J86" s="58"/>
      <c r="K86" s="58"/>
      <c r="L86" s="14"/>
    </row>
    <row r="87" spans="1:12" ht="409.6" hidden="1" customHeight="1" x14ac:dyDescent="0.25">
      <c r="A87" s="47" t="s">
        <v>21</v>
      </c>
      <c r="B87" s="47" t="s">
        <v>202</v>
      </c>
      <c r="C87" s="14">
        <f>SUBTOTAL(9,C88:C90)</f>
        <v>0</v>
      </c>
      <c r="D87" s="14">
        <f>SUBTOTAL(9,D88:D90)</f>
        <v>11390</v>
      </c>
      <c r="E87" s="14">
        <f>SUBTOTAL(9,E88:E90)</f>
        <v>10457.599999999999</v>
      </c>
      <c r="F87" s="14">
        <f>G87-D87</f>
        <v>-11390</v>
      </c>
      <c r="G87" s="14">
        <f>SUBTOTAL(9,G88:G90)</f>
        <v>0</v>
      </c>
      <c r="H87" s="37" t="str">
        <f>IF(C87&lt;&gt;0,E87/C87,"-")</f>
        <v>-</v>
      </c>
      <c r="I87" s="37">
        <f>IF(D87&lt;&gt;0,E87/D87,"-")</f>
        <v>0.91813871817383652</v>
      </c>
      <c r="J87" s="58">
        <f>SUBTOTAL(9,J88:J90)</f>
        <v>11530</v>
      </c>
      <c r="K87" s="58">
        <f>SUBTOTAL(9,K88:K90)</f>
        <v>11530</v>
      </c>
      <c r="L87" s="14">
        <f>SUBTOTAL(9,L88:L90)</f>
        <v>0</v>
      </c>
    </row>
    <row r="88" spans="1:12" ht="30" hidden="1" customHeight="1" x14ac:dyDescent="0.25">
      <c r="A88" s="1"/>
      <c r="B88" s="1"/>
      <c r="C88" s="6"/>
      <c r="D88" s="21"/>
      <c r="E88" s="21"/>
      <c r="F88" s="21"/>
      <c r="G88" s="20"/>
      <c r="H88" s="31"/>
      <c r="I88" s="31"/>
      <c r="J88" s="51"/>
      <c r="K88" s="51"/>
      <c r="L88" s="20"/>
    </row>
    <row r="89" spans="1:12" ht="15" customHeight="1" x14ac:dyDescent="0.25">
      <c r="A89" s="48" t="s">
        <v>21</v>
      </c>
      <c r="B89" s="48" t="s">
        <v>202</v>
      </c>
      <c r="C89" s="3">
        <v>0</v>
      </c>
      <c r="D89" s="3">
        <v>11390</v>
      </c>
      <c r="E89" s="3">
        <v>10457.599999999999</v>
      </c>
      <c r="F89" s="3">
        <f>G89-D89</f>
        <v>-11390</v>
      </c>
      <c r="G89" s="3"/>
      <c r="H89" s="29" t="str">
        <f>IF(C89&lt;&gt;0,0/C89,"-")</f>
        <v>-</v>
      </c>
      <c r="I89" s="29">
        <f>IF(D89&lt;&gt;0,E89/D89,"-")</f>
        <v>0.91813871817383652</v>
      </c>
      <c r="J89" s="59">
        <v>11530</v>
      </c>
      <c r="K89" s="59">
        <v>11530</v>
      </c>
      <c r="L89" s="49">
        <v>0</v>
      </c>
    </row>
    <row r="90" spans="1:12" hidden="1" x14ac:dyDescent="0.25">
      <c r="A90" s="1"/>
      <c r="B90" s="1"/>
      <c r="C90" s="6"/>
      <c r="D90" s="3"/>
      <c r="E90" s="3"/>
      <c r="F90" s="3"/>
      <c r="G90" s="3"/>
      <c r="H90" s="29"/>
      <c r="I90" s="29"/>
      <c r="J90" s="59"/>
      <c r="K90" s="59"/>
      <c r="L90" s="3"/>
    </row>
    <row r="91" spans="1:12" hidden="1" x14ac:dyDescent="0.25">
      <c r="A91" s="1"/>
      <c r="B91" s="1"/>
      <c r="C91" s="6"/>
      <c r="D91" s="6"/>
      <c r="E91" s="6"/>
      <c r="F91" s="6"/>
      <c r="G91" s="20"/>
      <c r="H91" s="31"/>
      <c r="I91" s="31"/>
      <c r="J91" s="51"/>
      <c r="K91" s="51"/>
      <c r="L91" s="20"/>
    </row>
    <row r="92" spans="1:12" ht="20.100000000000001" hidden="1" customHeight="1" x14ac:dyDescent="0.25">
      <c r="A92" s="1"/>
      <c r="B92" s="1"/>
      <c r="C92" s="6"/>
      <c r="D92" s="6"/>
      <c r="E92" s="6"/>
      <c r="F92" s="6"/>
      <c r="G92" s="20"/>
      <c r="H92" s="31"/>
      <c r="I92" s="31"/>
      <c r="J92" s="51"/>
      <c r="K92" s="51"/>
      <c r="L92" s="20"/>
    </row>
    <row r="93" spans="1:12" ht="20.100000000000001" hidden="1" customHeight="1" x14ac:dyDescent="0.25">
      <c r="A93" s="1"/>
      <c r="B93" s="1"/>
      <c r="C93" s="6"/>
      <c r="D93" s="6"/>
      <c r="E93" s="6"/>
      <c r="F93" s="6"/>
      <c r="G93" s="20"/>
      <c r="H93" s="31"/>
      <c r="I93" s="31"/>
      <c r="J93" s="51"/>
      <c r="K93" s="51"/>
      <c r="L93" s="20"/>
    </row>
    <row r="94" spans="1:12" ht="20.100000000000001" hidden="1" customHeight="1" x14ac:dyDescent="0.25">
      <c r="A94" s="1"/>
      <c r="B94" s="1"/>
      <c r="C94" s="6"/>
      <c r="D94" s="6"/>
      <c r="E94" s="6"/>
      <c r="F94" s="6"/>
      <c r="G94" s="20"/>
      <c r="H94" s="31"/>
      <c r="I94" s="31"/>
      <c r="J94" s="51"/>
      <c r="K94" s="51"/>
      <c r="L94" s="20"/>
    </row>
    <row r="95" spans="1:12" ht="20.100000000000001" hidden="1" customHeight="1" x14ac:dyDescent="0.25">
      <c r="A95" s="1"/>
      <c r="B95" s="1"/>
      <c r="C95" s="6"/>
      <c r="D95" s="6"/>
      <c r="E95" s="6"/>
      <c r="F95" s="6"/>
      <c r="G95" s="20"/>
      <c r="H95" s="31"/>
      <c r="I95" s="31"/>
      <c r="J95" s="51"/>
      <c r="K95" s="51"/>
      <c r="L95" s="20"/>
    </row>
    <row r="96" spans="1:12" ht="20.100000000000001" hidden="1" customHeight="1" x14ac:dyDescent="0.25">
      <c r="A96" s="1"/>
      <c r="B96" s="1"/>
      <c r="C96" s="6"/>
      <c r="D96" s="6"/>
      <c r="E96" s="6"/>
      <c r="F96" s="6"/>
      <c r="G96" s="20"/>
      <c r="H96" s="31"/>
      <c r="I96" s="31"/>
      <c r="J96" s="51"/>
      <c r="K96" s="51"/>
      <c r="L96" s="20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s="16" customFormat="1" ht="18" customHeight="1" x14ac:dyDescent="0.25">
      <c r="A98" s="39" t="s">
        <v>282</v>
      </c>
      <c r="B98" s="39" t="s">
        <v>168</v>
      </c>
      <c r="C98" s="19">
        <f>SUBTOTAL(9,C99:C144)</f>
        <v>0</v>
      </c>
      <c r="D98" s="19">
        <f>SUBTOTAL(9,D99:D144)</f>
        <v>34530</v>
      </c>
      <c r="E98" s="19">
        <f>SUBTOTAL(9,E99:E144)</f>
        <v>158940</v>
      </c>
      <c r="F98" s="19">
        <f>G98-D98</f>
        <v>-34530</v>
      </c>
      <c r="G98" s="19">
        <f>SUBTOTAL(9,G99:G144)</f>
        <v>0</v>
      </c>
      <c r="H98" s="30" t="str">
        <f>IF(C98&lt;&gt;0,E98/C98,"-")</f>
        <v>-</v>
      </c>
      <c r="I98" s="30">
        <f>IF(D98&lt;&gt;0,E98/D98,"-")</f>
        <v>4.6029539530842749</v>
      </c>
      <c r="J98" s="50">
        <f>SUBTOTAL(9,J99:J144)</f>
        <v>34530</v>
      </c>
      <c r="K98" s="50">
        <f>SUBTOTAL(9,K99:K144)</f>
        <v>34530</v>
      </c>
      <c r="L98" s="19">
        <f>SUBTOTAL(9,L99:L144)</f>
        <v>0</v>
      </c>
    </row>
    <row r="99" spans="1:12" ht="30" hidden="1" customHeight="1" x14ac:dyDescent="0.3">
      <c r="A99" s="40"/>
      <c r="B99" s="40"/>
      <c r="C99" s="9"/>
      <c r="D99" s="9"/>
      <c r="E99" s="9"/>
      <c r="F99" s="9"/>
      <c r="G99" s="20"/>
      <c r="H99" s="31"/>
      <c r="I99" s="31"/>
      <c r="J99" s="51"/>
      <c r="K99" s="51"/>
      <c r="L99" s="20"/>
    </row>
    <row r="100" spans="1:12" s="16" customFormat="1" ht="409.6" hidden="1" customHeight="1" x14ac:dyDescent="0.25">
      <c r="A100" s="41" t="s">
        <v>22</v>
      </c>
      <c r="B100" s="41" t="s">
        <v>168</v>
      </c>
      <c r="C100" s="18">
        <f>SUBTOTAL(9,C101:C121)</f>
        <v>0</v>
      </c>
      <c r="D100" s="18">
        <f>SUBTOTAL(9,D101:D121)</f>
        <v>33200</v>
      </c>
      <c r="E100" s="18">
        <f>SUBTOTAL(9,E101:E121)</f>
        <v>158940</v>
      </c>
      <c r="F100" s="18">
        <f>G100-D100</f>
        <v>-33200</v>
      </c>
      <c r="G100" s="18">
        <f>SUBTOTAL(9,G101:G121)</f>
        <v>0</v>
      </c>
      <c r="H100" s="28" t="str">
        <f>IF(C100&lt;&gt;0,E100/C100,"-")</f>
        <v>-</v>
      </c>
      <c r="I100" s="28">
        <f>IF(D100&lt;&gt;0,E100/D100,"-")</f>
        <v>4.7873493975903614</v>
      </c>
      <c r="J100" s="52">
        <f>SUBTOTAL(9,J101:J121)</f>
        <v>33200</v>
      </c>
      <c r="K100" s="52">
        <f>SUBTOTAL(9,K101:K121)</f>
        <v>33200</v>
      </c>
      <c r="L100" s="18">
        <f>SUBTOTAL(9,L101:L121)</f>
        <v>0</v>
      </c>
    </row>
    <row r="101" spans="1:12" ht="30" hidden="1" customHeight="1" x14ac:dyDescent="0.25">
      <c r="A101" s="1"/>
      <c r="B101" s="5"/>
      <c r="C101" s="10"/>
      <c r="D101" s="10"/>
      <c r="E101" s="10"/>
      <c r="F101" s="10"/>
      <c r="G101" s="20"/>
      <c r="H101" s="31"/>
      <c r="I101" s="31"/>
      <c r="J101" s="51"/>
      <c r="K101" s="51"/>
      <c r="L101" s="20"/>
    </row>
    <row r="102" spans="1:12" s="16" customFormat="1" ht="409.6" hidden="1" customHeight="1" x14ac:dyDescent="0.25">
      <c r="A102" s="42" t="s">
        <v>22</v>
      </c>
      <c r="B102" s="42" t="s">
        <v>168</v>
      </c>
      <c r="C102" s="23">
        <f>SUBTOTAL(9,C103:C120)</f>
        <v>0</v>
      </c>
      <c r="D102" s="23">
        <f>SUBTOTAL(9,D103:D120)</f>
        <v>33200</v>
      </c>
      <c r="E102" s="23">
        <f>SUBTOTAL(9,E103:E120)</f>
        <v>158940</v>
      </c>
      <c r="F102" s="23">
        <f>G102-D102</f>
        <v>-33200</v>
      </c>
      <c r="G102" s="23">
        <f>SUBTOTAL(9,G103:G120)</f>
        <v>0</v>
      </c>
      <c r="H102" s="32" t="str">
        <f>IF(C102&lt;&gt;0,E102/C102,"-")</f>
        <v>-</v>
      </c>
      <c r="I102" s="32">
        <f>IF(D102&lt;&gt;0,E102/D102,"-")</f>
        <v>4.7873493975903614</v>
      </c>
      <c r="J102" s="53">
        <f>SUBTOTAL(9,J103:J120)</f>
        <v>33200</v>
      </c>
      <c r="K102" s="53">
        <f>SUBTOTAL(9,K103:K120)</f>
        <v>33200</v>
      </c>
      <c r="L102" s="23">
        <f>SUBTOTAL(9,L103:L120)</f>
        <v>0</v>
      </c>
    </row>
    <row r="103" spans="1:12" ht="30" hidden="1" customHeight="1" x14ac:dyDescent="0.25">
      <c r="A103" s="1"/>
      <c r="B103" s="1"/>
      <c r="C103" s="6"/>
      <c r="D103" s="11"/>
      <c r="E103" s="11"/>
      <c r="F103" s="11"/>
      <c r="G103" s="20"/>
      <c r="H103" s="31"/>
      <c r="I103" s="31"/>
      <c r="J103" s="51"/>
      <c r="K103" s="51"/>
      <c r="L103" s="20"/>
    </row>
    <row r="104" spans="1:12" ht="409.6" hidden="1" customHeight="1" x14ac:dyDescent="0.25">
      <c r="A104" s="43" t="s">
        <v>22</v>
      </c>
      <c r="B104" s="43" t="s">
        <v>168</v>
      </c>
      <c r="C104" s="24">
        <f>SUBTOTAL(9,C105:C119)</f>
        <v>0</v>
      </c>
      <c r="D104" s="24">
        <f>SUBTOTAL(9,D105:D119)</f>
        <v>33200</v>
      </c>
      <c r="E104" s="24">
        <f>SUBTOTAL(9,E105:E119)</f>
        <v>158940</v>
      </c>
      <c r="F104" s="24">
        <f>G104-D104</f>
        <v>-33200</v>
      </c>
      <c r="G104" s="24">
        <f>SUBTOTAL(9,G105:G119)</f>
        <v>0</v>
      </c>
      <c r="H104" s="33" t="str">
        <f>IF(C104&lt;&gt;0,E104/C104,"-")</f>
        <v>-</v>
      </c>
      <c r="I104" s="33">
        <f>IF(D104&lt;&gt;0,E104/D104,"-")</f>
        <v>4.7873493975903614</v>
      </c>
      <c r="J104" s="54">
        <f>SUBTOTAL(9,J105:J119)</f>
        <v>33200</v>
      </c>
      <c r="K104" s="54">
        <f>SUBTOTAL(9,K105:K119)</f>
        <v>33200</v>
      </c>
      <c r="L104" s="24">
        <f>SUBTOTAL(9,L105:L119)</f>
        <v>0</v>
      </c>
    </row>
    <row r="105" spans="1:12" ht="30" hidden="1" customHeight="1" x14ac:dyDescent="0.25">
      <c r="A105" s="1"/>
      <c r="B105" s="1"/>
      <c r="C105" s="6"/>
      <c r="D105" s="12"/>
      <c r="E105" s="12"/>
      <c r="F105" s="12"/>
      <c r="G105" s="20"/>
      <c r="H105" s="31"/>
      <c r="I105" s="31"/>
      <c r="J105" s="51"/>
      <c r="K105" s="51"/>
      <c r="L105" s="20"/>
    </row>
    <row r="106" spans="1:12" ht="409.6" hidden="1" customHeight="1" x14ac:dyDescent="0.25">
      <c r="A106" s="44" t="s">
        <v>22</v>
      </c>
      <c r="B106" s="44" t="s">
        <v>168</v>
      </c>
      <c r="C106" s="26">
        <f>SUBTOTAL(9,C107:C118)</f>
        <v>0</v>
      </c>
      <c r="D106" s="26">
        <f>SUBTOTAL(9,D107:D118)</f>
        <v>33200</v>
      </c>
      <c r="E106" s="26">
        <f>SUBTOTAL(9,E107:E118)</f>
        <v>158940</v>
      </c>
      <c r="F106" s="26">
        <f>G106-D106</f>
        <v>-33200</v>
      </c>
      <c r="G106" s="26">
        <f>SUBTOTAL(9,G107:G118)</f>
        <v>0</v>
      </c>
      <c r="H106" s="34" t="str">
        <f>IF(C106&lt;&gt;0,E106/C106,"-")</f>
        <v>-</v>
      </c>
      <c r="I106" s="34">
        <f>IF(D106&lt;&gt;0,E106/D106,"-")</f>
        <v>4.7873493975903614</v>
      </c>
      <c r="J106" s="55">
        <f>SUBTOTAL(9,J107:J118)</f>
        <v>33200</v>
      </c>
      <c r="K106" s="55">
        <f>SUBTOTAL(9,K107:K118)</f>
        <v>33200</v>
      </c>
      <c r="L106" s="26">
        <f>SUBTOTAL(9,L107:L118)</f>
        <v>0</v>
      </c>
    </row>
    <row r="107" spans="1:12" ht="30" hidden="1" customHeight="1" x14ac:dyDescent="0.25">
      <c r="A107" s="1"/>
      <c r="B107" s="1"/>
      <c r="C107" s="6"/>
      <c r="D107" s="13"/>
      <c r="E107" s="13"/>
      <c r="F107" s="13"/>
      <c r="G107" s="20"/>
      <c r="H107" s="31"/>
      <c r="I107" s="31"/>
      <c r="J107" s="51"/>
      <c r="K107" s="51"/>
      <c r="L107" s="20"/>
    </row>
    <row r="108" spans="1:12" ht="409.6" hidden="1" customHeight="1" x14ac:dyDescent="0.25">
      <c r="A108" s="45" t="s">
        <v>22</v>
      </c>
      <c r="B108" s="45" t="s">
        <v>168</v>
      </c>
      <c r="C108" s="27">
        <f>SUBTOTAL(9,C109:C117)</f>
        <v>0</v>
      </c>
      <c r="D108" s="27">
        <f>SUBTOTAL(9,D109:D117)</f>
        <v>33200</v>
      </c>
      <c r="E108" s="27">
        <f>SUBTOTAL(9,E109:E117)</f>
        <v>158940</v>
      </c>
      <c r="F108" s="27">
        <f>G108-D108</f>
        <v>-33200</v>
      </c>
      <c r="G108" s="27">
        <f>SUBTOTAL(9,G109:G117)</f>
        <v>0</v>
      </c>
      <c r="H108" s="35" t="str">
        <f>IF(C108&lt;&gt;0,E108/C108,"-")</f>
        <v>-</v>
      </c>
      <c r="I108" s="35">
        <f>IF(D108&lt;&gt;0,E108/D108,"-")</f>
        <v>4.7873493975903614</v>
      </c>
      <c r="J108" s="56">
        <f>SUBTOTAL(9,J109:J117)</f>
        <v>33200</v>
      </c>
      <c r="K108" s="56">
        <f>SUBTOTAL(9,K109:K117)</f>
        <v>33200</v>
      </c>
      <c r="L108" s="27">
        <f>SUBTOTAL(9,L109:L117)</f>
        <v>0</v>
      </c>
    </row>
    <row r="109" spans="1:12" ht="30" hidden="1" customHeight="1" x14ac:dyDescent="0.25">
      <c r="A109" s="1"/>
      <c r="B109" s="1"/>
      <c r="C109" s="6"/>
      <c r="D109" s="14"/>
      <c r="E109" s="14"/>
      <c r="F109" s="14"/>
      <c r="G109" s="20"/>
      <c r="H109" s="31"/>
      <c r="I109" s="31"/>
      <c r="J109" s="51"/>
      <c r="K109" s="51"/>
      <c r="L109" s="20"/>
    </row>
    <row r="110" spans="1:12" ht="409.6" hidden="1" customHeight="1" x14ac:dyDescent="0.25">
      <c r="A110" s="46" t="s">
        <v>22</v>
      </c>
      <c r="B110" s="46" t="s">
        <v>168</v>
      </c>
      <c r="C110" s="25">
        <f>SUBTOTAL(9,C111:C116)</f>
        <v>0</v>
      </c>
      <c r="D110" s="25">
        <f>SUBTOTAL(9,D111:D116)</f>
        <v>33200</v>
      </c>
      <c r="E110" s="25">
        <f>SUBTOTAL(9,E111:E116)</f>
        <v>158940</v>
      </c>
      <c r="F110" s="25">
        <f>G110-D110</f>
        <v>-33200</v>
      </c>
      <c r="G110" s="25">
        <f>SUBTOTAL(9,G111:G116)</f>
        <v>0</v>
      </c>
      <c r="H110" s="36" t="str">
        <f>IF(C110&lt;&gt;0,E110/C110,"-")</f>
        <v>-</v>
      </c>
      <c r="I110" s="36">
        <f>IF(D110&lt;&gt;0,E110/D110,"-")</f>
        <v>4.7873493975903614</v>
      </c>
      <c r="J110" s="57">
        <f>SUBTOTAL(9,J111:J116)</f>
        <v>33200</v>
      </c>
      <c r="K110" s="57">
        <f>SUBTOTAL(9,K111:K116)</f>
        <v>33200</v>
      </c>
      <c r="L110" s="25">
        <f>SUBTOTAL(9,L111:L116)</f>
        <v>0</v>
      </c>
    </row>
    <row r="111" spans="1:12" ht="22.5" hidden="1" customHeight="1" x14ac:dyDescent="0.25">
      <c r="A111" s="1"/>
      <c r="B111" s="1"/>
      <c r="C111" s="6"/>
      <c r="D111" s="14"/>
      <c r="E111" s="14"/>
      <c r="F111" s="14"/>
      <c r="G111" s="14"/>
      <c r="H111" s="37"/>
      <c r="I111" s="37"/>
      <c r="J111" s="58"/>
      <c r="K111" s="58"/>
      <c r="L111" s="14"/>
    </row>
    <row r="112" spans="1:12" ht="409.6" hidden="1" customHeight="1" x14ac:dyDescent="0.25">
      <c r="A112" s="47" t="s">
        <v>22</v>
      </c>
      <c r="B112" s="47" t="s">
        <v>168</v>
      </c>
      <c r="C112" s="14">
        <f>SUBTOTAL(9,C113:C115)</f>
        <v>0</v>
      </c>
      <c r="D112" s="14">
        <f>SUBTOTAL(9,D113:D115)</f>
        <v>33200</v>
      </c>
      <c r="E112" s="14">
        <f>SUBTOTAL(9,E113:E115)</f>
        <v>158940</v>
      </c>
      <c r="F112" s="14">
        <f>G112-D112</f>
        <v>-33200</v>
      </c>
      <c r="G112" s="14">
        <f>SUBTOTAL(9,G113:G115)</f>
        <v>0</v>
      </c>
      <c r="H112" s="37" t="str">
        <f>IF(C112&lt;&gt;0,E112/C112,"-")</f>
        <v>-</v>
      </c>
      <c r="I112" s="37">
        <f>IF(D112&lt;&gt;0,E112/D112,"-")</f>
        <v>4.7873493975903614</v>
      </c>
      <c r="J112" s="58">
        <f>SUBTOTAL(9,J113:J115)</f>
        <v>33200</v>
      </c>
      <c r="K112" s="58">
        <f>SUBTOTAL(9,K113:K115)</f>
        <v>33200</v>
      </c>
      <c r="L112" s="14">
        <f>SUBTOTAL(9,L113:L115)</f>
        <v>0</v>
      </c>
    </row>
    <row r="113" spans="1:12" ht="30" hidden="1" customHeight="1" x14ac:dyDescent="0.25">
      <c r="A113" s="1"/>
      <c r="B113" s="1"/>
      <c r="C113" s="6"/>
      <c r="D113" s="21"/>
      <c r="E113" s="21"/>
      <c r="F113" s="21"/>
      <c r="G113" s="20"/>
      <c r="H113" s="31"/>
      <c r="I113" s="31"/>
      <c r="J113" s="51"/>
      <c r="K113" s="51"/>
      <c r="L113" s="20"/>
    </row>
    <row r="114" spans="1:12" ht="15" customHeight="1" x14ac:dyDescent="0.25">
      <c r="A114" s="48" t="s">
        <v>22</v>
      </c>
      <c r="B114" s="48" t="s">
        <v>168</v>
      </c>
      <c r="C114" s="3">
        <v>0</v>
      </c>
      <c r="D114" s="3">
        <v>33200</v>
      </c>
      <c r="E114" s="3">
        <v>158940</v>
      </c>
      <c r="F114" s="3">
        <f>G114-D114</f>
        <v>-33200</v>
      </c>
      <c r="G114" s="3"/>
      <c r="H114" s="29" t="str">
        <f>IF(C114&lt;&gt;0,0/C114,"-")</f>
        <v>-</v>
      </c>
      <c r="I114" s="29">
        <f>IF(D114&lt;&gt;0,E114/D114,"-")</f>
        <v>4.7873493975903614</v>
      </c>
      <c r="J114" s="59">
        <v>33200</v>
      </c>
      <c r="K114" s="59">
        <v>33200</v>
      </c>
      <c r="L114" s="49">
        <v>0</v>
      </c>
    </row>
    <row r="115" spans="1:12" hidden="1" x14ac:dyDescent="0.25">
      <c r="A115" s="1"/>
      <c r="B115" s="1"/>
      <c r="C115" s="6"/>
      <c r="D115" s="3"/>
      <c r="E115" s="3"/>
      <c r="F115" s="3"/>
      <c r="G115" s="3"/>
      <c r="H115" s="29"/>
      <c r="I115" s="29"/>
      <c r="J115" s="59"/>
      <c r="K115" s="59"/>
      <c r="L115" s="3"/>
    </row>
    <row r="116" spans="1:12" hidden="1" x14ac:dyDescent="0.25">
      <c r="A116" s="1"/>
      <c r="B116" s="1"/>
      <c r="C116" s="6"/>
      <c r="D116" s="6"/>
      <c r="E116" s="6"/>
      <c r="F116" s="6"/>
      <c r="G116" s="20"/>
      <c r="H116" s="31"/>
      <c r="I116" s="31"/>
      <c r="J116" s="51"/>
      <c r="K116" s="51"/>
      <c r="L116" s="20"/>
    </row>
    <row r="117" spans="1:12" ht="20.100000000000001" hidden="1" customHeight="1" x14ac:dyDescent="0.25">
      <c r="A117" s="1"/>
      <c r="B117" s="1"/>
      <c r="C117" s="6"/>
      <c r="D117" s="6"/>
      <c r="E117" s="6"/>
      <c r="F117" s="6"/>
      <c r="G117" s="20"/>
      <c r="H117" s="31"/>
      <c r="I117" s="31"/>
      <c r="J117" s="51"/>
      <c r="K117" s="51"/>
      <c r="L117" s="20"/>
    </row>
    <row r="118" spans="1:12" ht="20.100000000000001" hidden="1" customHeight="1" x14ac:dyDescent="0.25">
      <c r="A118" s="1"/>
      <c r="B118" s="1"/>
      <c r="C118" s="6"/>
      <c r="D118" s="6"/>
      <c r="E118" s="6"/>
      <c r="F118" s="6"/>
      <c r="G118" s="20"/>
      <c r="H118" s="31"/>
      <c r="I118" s="31"/>
      <c r="J118" s="51"/>
      <c r="K118" s="51"/>
      <c r="L118" s="20"/>
    </row>
    <row r="119" spans="1:12" ht="20.100000000000001" hidden="1" customHeight="1" x14ac:dyDescent="0.25">
      <c r="A119" s="1"/>
      <c r="B119" s="1"/>
      <c r="C119" s="6"/>
      <c r="D119" s="6"/>
      <c r="E119" s="6"/>
      <c r="F119" s="6"/>
      <c r="G119" s="20"/>
      <c r="H119" s="31"/>
      <c r="I119" s="31"/>
      <c r="J119" s="51"/>
      <c r="K119" s="51"/>
      <c r="L119" s="20"/>
    </row>
    <row r="120" spans="1:12" ht="20.100000000000001" hidden="1" customHeight="1" x14ac:dyDescent="0.25">
      <c r="A120" s="1"/>
      <c r="B120" s="1"/>
      <c r="C120" s="6"/>
      <c r="D120" s="6"/>
      <c r="E120" s="6"/>
      <c r="F120" s="6"/>
      <c r="G120" s="20"/>
      <c r="H120" s="31"/>
      <c r="I120" s="31"/>
      <c r="J120" s="51"/>
      <c r="K120" s="51"/>
      <c r="L120" s="20"/>
    </row>
    <row r="121" spans="1:12" ht="20.100000000000001" hidden="1" customHeight="1" x14ac:dyDescent="0.25">
      <c r="A121" s="1"/>
      <c r="B121" s="1"/>
      <c r="C121" s="6"/>
      <c r="D121" s="6"/>
      <c r="E121" s="6"/>
      <c r="F121" s="6"/>
      <c r="G121" s="20"/>
      <c r="H121" s="31"/>
      <c r="I121" s="31"/>
      <c r="J121" s="51"/>
      <c r="K121" s="51"/>
      <c r="L121" s="20"/>
    </row>
    <row r="122" spans="1:12" s="16" customFormat="1" ht="409.6" hidden="1" customHeight="1" x14ac:dyDescent="0.25">
      <c r="A122" s="41" t="s">
        <v>23</v>
      </c>
      <c r="B122" s="41" t="s">
        <v>175</v>
      </c>
      <c r="C122" s="18">
        <f>SUBTOTAL(9,C123:C143)</f>
        <v>0</v>
      </c>
      <c r="D122" s="18">
        <f>SUBTOTAL(9,D123:D143)</f>
        <v>1330</v>
      </c>
      <c r="E122" s="18">
        <f>SUBTOTAL(9,E123:E143)</f>
        <v>0</v>
      </c>
      <c r="F122" s="18">
        <f>G122-D122</f>
        <v>-1330</v>
      </c>
      <c r="G122" s="18">
        <f>SUBTOTAL(9,G123:G143)</f>
        <v>0</v>
      </c>
      <c r="H122" s="28" t="str">
        <f>IF(C122&lt;&gt;0,E122/C122,"-")</f>
        <v>-</v>
      </c>
      <c r="I122" s="28">
        <f>IF(D122&lt;&gt;0,E122/D122,"-")</f>
        <v>0</v>
      </c>
      <c r="J122" s="52">
        <f>SUBTOTAL(9,J123:J143)</f>
        <v>1330</v>
      </c>
      <c r="K122" s="52">
        <f>SUBTOTAL(9,K123:K143)</f>
        <v>1330</v>
      </c>
      <c r="L122" s="18">
        <f>SUBTOTAL(9,L123:L143)</f>
        <v>0</v>
      </c>
    </row>
    <row r="123" spans="1:12" ht="30" hidden="1" customHeight="1" x14ac:dyDescent="0.25">
      <c r="A123" s="1"/>
      <c r="B123" s="5"/>
      <c r="C123" s="10"/>
      <c r="D123" s="10"/>
      <c r="E123" s="10"/>
      <c r="F123" s="10"/>
      <c r="G123" s="20"/>
      <c r="H123" s="31"/>
      <c r="I123" s="31"/>
      <c r="J123" s="51"/>
      <c r="K123" s="51"/>
      <c r="L123" s="20"/>
    </row>
    <row r="124" spans="1:12" s="16" customFormat="1" ht="409.6" hidden="1" customHeight="1" x14ac:dyDescent="0.25">
      <c r="A124" s="42" t="s">
        <v>23</v>
      </c>
      <c r="B124" s="42" t="s">
        <v>175</v>
      </c>
      <c r="C124" s="23">
        <f>SUBTOTAL(9,C125:C142)</f>
        <v>0</v>
      </c>
      <c r="D124" s="23">
        <f>SUBTOTAL(9,D125:D142)</f>
        <v>1330</v>
      </c>
      <c r="E124" s="23">
        <f>SUBTOTAL(9,E125:E142)</f>
        <v>0</v>
      </c>
      <c r="F124" s="23">
        <f>G124-D124</f>
        <v>-1330</v>
      </c>
      <c r="G124" s="23">
        <f>SUBTOTAL(9,G125:G142)</f>
        <v>0</v>
      </c>
      <c r="H124" s="32" t="str">
        <f>IF(C124&lt;&gt;0,E124/C124,"-")</f>
        <v>-</v>
      </c>
      <c r="I124" s="32">
        <f>IF(D124&lt;&gt;0,E124/D124,"-")</f>
        <v>0</v>
      </c>
      <c r="J124" s="53">
        <f>SUBTOTAL(9,J125:J142)</f>
        <v>1330</v>
      </c>
      <c r="K124" s="53">
        <f>SUBTOTAL(9,K125:K142)</f>
        <v>1330</v>
      </c>
      <c r="L124" s="23">
        <f>SUBTOTAL(9,L125:L142)</f>
        <v>0</v>
      </c>
    </row>
    <row r="125" spans="1:12" ht="30" hidden="1" customHeight="1" x14ac:dyDescent="0.25">
      <c r="A125" s="1"/>
      <c r="B125" s="1"/>
      <c r="C125" s="6"/>
      <c r="D125" s="11"/>
      <c r="E125" s="11"/>
      <c r="F125" s="11"/>
      <c r="G125" s="20"/>
      <c r="H125" s="31"/>
      <c r="I125" s="31"/>
      <c r="J125" s="51"/>
      <c r="K125" s="51"/>
      <c r="L125" s="20"/>
    </row>
    <row r="126" spans="1:12" ht="409.6" hidden="1" customHeight="1" x14ac:dyDescent="0.25">
      <c r="A126" s="43" t="s">
        <v>23</v>
      </c>
      <c r="B126" s="43" t="s">
        <v>175</v>
      </c>
      <c r="C126" s="24">
        <f>SUBTOTAL(9,C127:C141)</f>
        <v>0</v>
      </c>
      <c r="D126" s="24">
        <f>SUBTOTAL(9,D127:D141)</f>
        <v>1330</v>
      </c>
      <c r="E126" s="24">
        <f>SUBTOTAL(9,E127:E141)</f>
        <v>0</v>
      </c>
      <c r="F126" s="24">
        <f>G126-D126</f>
        <v>-1330</v>
      </c>
      <c r="G126" s="24">
        <f>SUBTOTAL(9,G127:G141)</f>
        <v>0</v>
      </c>
      <c r="H126" s="33" t="str">
        <f>IF(C126&lt;&gt;0,E126/C126,"-")</f>
        <v>-</v>
      </c>
      <c r="I126" s="33">
        <f>IF(D126&lt;&gt;0,E126/D126,"-")</f>
        <v>0</v>
      </c>
      <c r="J126" s="54">
        <f>SUBTOTAL(9,J127:J141)</f>
        <v>1330</v>
      </c>
      <c r="K126" s="54">
        <f>SUBTOTAL(9,K127:K141)</f>
        <v>1330</v>
      </c>
      <c r="L126" s="24">
        <f>SUBTOTAL(9,L127:L141)</f>
        <v>0</v>
      </c>
    </row>
    <row r="127" spans="1:12" ht="30" hidden="1" customHeight="1" x14ac:dyDescent="0.25">
      <c r="A127" s="1"/>
      <c r="B127" s="1"/>
      <c r="C127" s="6"/>
      <c r="D127" s="12"/>
      <c r="E127" s="12"/>
      <c r="F127" s="12"/>
      <c r="G127" s="20"/>
      <c r="H127" s="31"/>
      <c r="I127" s="31"/>
      <c r="J127" s="51"/>
      <c r="K127" s="51"/>
      <c r="L127" s="20"/>
    </row>
    <row r="128" spans="1:12" ht="409.6" hidden="1" customHeight="1" x14ac:dyDescent="0.25">
      <c r="A128" s="44" t="s">
        <v>23</v>
      </c>
      <c r="B128" s="44" t="s">
        <v>175</v>
      </c>
      <c r="C128" s="26">
        <f>SUBTOTAL(9,C129:C140)</f>
        <v>0</v>
      </c>
      <c r="D128" s="26">
        <f>SUBTOTAL(9,D129:D140)</f>
        <v>1330</v>
      </c>
      <c r="E128" s="26">
        <f>SUBTOTAL(9,E129:E140)</f>
        <v>0</v>
      </c>
      <c r="F128" s="26">
        <f>G128-D128</f>
        <v>-1330</v>
      </c>
      <c r="G128" s="26">
        <f>SUBTOTAL(9,G129:G140)</f>
        <v>0</v>
      </c>
      <c r="H128" s="34" t="str">
        <f>IF(C128&lt;&gt;0,E128/C128,"-")</f>
        <v>-</v>
      </c>
      <c r="I128" s="34">
        <f>IF(D128&lt;&gt;0,E128/D128,"-")</f>
        <v>0</v>
      </c>
      <c r="J128" s="55">
        <f>SUBTOTAL(9,J129:J140)</f>
        <v>1330</v>
      </c>
      <c r="K128" s="55">
        <f>SUBTOTAL(9,K129:K140)</f>
        <v>1330</v>
      </c>
      <c r="L128" s="26">
        <f>SUBTOTAL(9,L129:L140)</f>
        <v>0</v>
      </c>
    </row>
    <row r="129" spans="1:12" ht="30" hidden="1" customHeight="1" x14ac:dyDescent="0.25">
      <c r="A129" s="1"/>
      <c r="B129" s="1"/>
      <c r="C129" s="6"/>
      <c r="D129" s="13"/>
      <c r="E129" s="13"/>
      <c r="F129" s="13"/>
      <c r="G129" s="20"/>
      <c r="H129" s="31"/>
      <c r="I129" s="31"/>
      <c r="J129" s="51"/>
      <c r="K129" s="51"/>
      <c r="L129" s="20"/>
    </row>
    <row r="130" spans="1:12" ht="409.6" hidden="1" customHeight="1" x14ac:dyDescent="0.25">
      <c r="A130" s="45" t="s">
        <v>23</v>
      </c>
      <c r="B130" s="45" t="s">
        <v>175</v>
      </c>
      <c r="C130" s="27">
        <f>SUBTOTAL(9,C131:C139)</f>
        <v>0</v>
      </c>
      <c r="D130" s="27">
        <f>SUBTOTAL(9,D131:D139)</f>
        <v>1330</v>
      </c>
      <c r="E130" s="27">
        <f>SUBTOTAL(9,E131:E139)</f>
        <v>0</v>
      </c>
      <c r="F130" s="27">
        <f>G130-D130</f>
        <v>-1330</v>
      </c>
      <c r="G130" s="27">
        <f>SUBTOTAL(9,G131:G139)</f>
        <v>0</v>
      </c>
      <c r="H130" s="35" t="str">
        <f>IF(C130&lt;&gt;0,E130/C130,"-")</f>
        <v>-</v>
      </c>
      <c r="I130" s="35">
        <f>IF(D130&lt;&gt;0,E130/D130,"-")</f>
        <v>0</v>
      </c>
      <c r="J130" s="56">
        <f>SUBTOTAL(9,J131:J139)</f>
        <v>1330</v>
      </c>
      <c r="K130" s="56">
        <f>SUBTOTAL(9,K131:K139)</f>
        <v>1330</v>
      </c>
      <c r="L130" s="27">
        <f>SUBTOTAL(9,L131:L139)</f>
        <v>0</v>
      </c>
    </row>
    <row r="131" spans="1:12" ht="30" hidden="1" customHeight="1" x14ac:dyDescent="0.25">
      <c r="A131" s="1"/>
      <c r="B131" s="1"/>
      <c r="C131" s="6"/>
      <c r="D131" s="14"/>
      <c r="E131" s="14"/>
      <c r="F131" s="14"/>
      <c r="G131" s="20"/>
      <c r="H131" s="31"/>
      <c r="I131" s="31"/>
      <c r="J131" s="51"/>
      <c r="K131" s="51"/>
      <c r="L131" s="20"/>
    </row>
    <row r="132" spans="1:12" ht="409.6" hidden="1" customHeight="1" x14ac:dyDescent="0.25">
      <c r="A132" s="46" t="s">
        <v>23</v>
      </c>
      <c r="B132" s="46" t="s">
        <v>175</v>
      </c>
      <c r="C132" s="25">
        <f>SUBTOTAL(9,C133:C138)</f>
        <v>0</v>
      </c>
      <c r="D132" s="25">
        <f>SUBTOTAL(9,D133:D138)</f>
        <v>1330</v>
      </c>
      <c r="E132" s="25">
        <f>SUBTOTAL(9,E133:E138)</f>
        <v>0</v>
      </c>
      <c r="F132" s="25">
        <f>G132-D132</f>
        <v>-1330</v>
      </c>
      <c r="G132" s="25">
        <f>SUBTOTAL(9,G133:G138)</f>
        <v>0</v>
      </c>
      <c r="H132" s="36" t="str">
        <f>IF(C132&lt;&gt;0,E132/C132,"-")</f>
        <v>-</v>
      </c>
      <c r="I132" s="36">
        <f>IF(D132&lt;&gt;0,E132/D132,"-")</f>
        <v>0</v>
      </c>
      <c r="J132" s="57">
        <f>SUBTOTAL(9,J133:J138)</f>
        <v>1330</v>
      </c>
      <c r="K132" s="57">
        <f>SUBTOTAL(9,K133:K138)</f>
        <v>1330</v>
      </c>
      <c r="L132" s="25">
        <f>SUBTOTAL(9,L133:L138)</f>
        <v>0</v>
      </c>
    </row>
    <row r="133" spans="1:12" ht="22.5" hidden="1" customHeight="1" x14ac:dyDescent="0.25">
      <c r="A133" s="1"/>
      <c r="B133" s="1"/>
      <c r="C133" s="6"/>
      <c r="D133" s="14"/>
      <c r="E133" s="14"/>
      <c r="F133" s="14"/>
      <c r="G133" s="14"/>
      <c r="H133" s="37"/>
      <c r="I133" s="37"/>
      <c r="J133" s="58"/>
      <c r="K133" s="58"/>
      <c r="L133" s="14"/>
    </row>
    <row r="134" spans="1:12" ht="409.6" hidden="1" customHeight="1" x14ac:dyDescent="0.25">
      <c r="A134" s="47" t="s">
        <v>23</v>
      </c>
      <c r="B134" s="47" t="s">
        <v>175</v>
      </c>
      <c r="C134" s="14">
        <f>SUBTOTAL(9,C135:C137)</f>
        <v>0</v>
      </c>
      <c r="D134" s="14">
        <f>SUBTOTAL(9,D135:D137)</f>
        <v>1330</v>
      </c>
      <c r="E134" s="14">
        <f>SUBTOTAL(9,E135:E137)</f>
        <v>0</v>
      </c>
      <c r="F134" s="14">
        <f>G134-D134</f>
        <v>-1330</v>
      </c>
      <c r="G134" s="14">
        <f>SUBTOTAL(9,G135:G137)</f>
        <v>0</v>
      </c>
      <c r="H134" s="37" t="str">
        <f>IF(C134&lt;&gt;0,E134/C134,"-")</f>
        <v>-</v>
      </c>
      <c r="I134" s="37">
        <f>IF(D134&lt;&gt;0,E134/D134,"-")</f>
        <v>0</v>
      </c>
      <c r="J134" s="58">
        <f>SUBTOTAL(9,J135:J137)</f>
        <v>1330</v>
      </c>
      <c r="K134" s="58">
        <f>SUBTOTAL(9,K135:K137)</f>
        <v>1330</v>
      </c>
      <c r="L134" s="14">
        <f>SUBTOTAL(9,L135:L137)</f>
        <v>0</v>
      </c>
    </row>
    <row r="135" spans="1:12" ht="30" hidden="1" customHeight="1" x14ac:dyDescent="0.25">
      <c r="A135" s="1"/>
      <c r="B135" s="1"/>
      <c r="C135" s="6"/>
      <c r="D135" s="21"/>
      <c r="E135" s="21"/>
      <c r="F135" s="21"/>
      <c r="G135" s="20"/>
      <c r="H135" s="31"/>
      <c r="I135" s="31"/>
      <c r="J135" s="51"/>
      <c r="K135" s="51"/>
      <c r="L135" s="20"/>
    </row>
    <row r="136" spans="1:12" ht="15" customHeight="1" x14ac:dyDescent="0.25">
      <c r="A136" s="48" t="s">
        <v>23</v>
      </c>
      <c r="B136" s="48" t="s">
        <v>175</v>
      </c>
      <c r="C136" s="3">
        <v>0</v>
      </c>
      <c r="D136" s="3">
        <v>1330</v>
      </c>
      <c r="E136" s="3">
        <v>0</v>
      </c>
      <c r="F136" s="3">
        <f>G136-D136</f>
        <v>-1330</v>
      </c>
      <c r="G136" s="3"/>
      <c r="H136" s="29" t="str">
        <f>IF(C136&lt;&gt;0,0/C136,"-")</f>
        <v>-</v>
      </c>
      <c r="I136" s="29">
        <f>IF(D136&lt;&gt;0,E136/D136,"-")</f>
        <v>0</v>
      </c>
      <c r="J136" s="59">
        <v>1330</v>
      </c>
      <c r="K136" s="59">
        <v>1330</v>
      </c>
      <c r="L136" s="49">
        <v>0</v>
      </c>
    </row>
    <row r="137" spans="1:12" hidden="1" x14ac:dyDescent="0.25">
      <c r="A137" s="1"/>
      <c r="B137" s="1"/>
      <c r="C137" s="6"/>
      <c r="D137" s="3"/>
      <c r="E137" s="3"/>
      <c r="F137" s="3"/>
      <c r="G137" s="3"/>
      <c r="H137" s="29"/>
      <c r="I137" s="29"/>
      <c r="J137" s="59"/>
      <c r="K137" s="59"/>
      <c r="L137" s="3"/>
    </row>
    <row r="138" spans="1:12" hidden="1" x14ac:dyDescent="0.25">
      <c r="A138" s="1"/>
      <c r="B138" s="1"/>
      <c r="C138" s="6"/>
      <c r="D138" s="6"/>
      <c r="E138" s="6"/>
      <c r="F138" s="6"/>
      <c r="G138" s="20"/>
      <c r="H138" s="31"/>
      <c r="I138" s="31"/>
      <c r="J138" s="51"/>
      <c r="K138" s="51"/>
      <c r="L138" s="20"/>
    </row>
    <row r="139" spans="1:12" ht="20.100000000000001" hidden="1" customHeight="1" x14ac:dyDescent="0.25">
      <c r="A139" s="1"/>
      <c r="B139" s="1"/>
      <c r="C139" s="6"/>
      <c r="D139" s="6"/>
      <c r="E139" s="6"/>
      <c r="F139" s="6"/>
      <c r="G139" s="20"/>
      <c r="H139" s="31"/>
      <c r="I139" s="31"/>
      <c r="J139" s="51"/>
      <c r="K139" s="51"/>
      <c r="L139" s="20"/>
    </row>
    <row r="140" spans="1:12" ht="20.100000000000001" hidden="1" customHeight="1" x14ac:dyDescent="0.25">
      <c r="A140" s="1"/>
      <c r="B140" s="1"/>
      <c r="C140" s="6"/>
      <c r="D140" s="6"/>
      <c r="E140" s="6"/>
      <c r="F140" s="6"/>
      <c r="G140" s="20"/>
      <c r="H140" s="31"/>
      <c r="I140" s="31"/>
      <c r="J140" s="51"/>
      <c r="K140" s="51"/>
      <c r="L140" s="20"/>
    </row>
    <row r="141" spans="1:12" ht="20.100000000000001" hidden="1" customHeight="1" x14ac:dyDescent="0.25">
      <c r="A141" s="1"/>
      <c r="B141" s="1"/>
      <c r="C141" s="6"/>
      <c r="D141" s="6"/>
      <c r="E141" s="6"/>
      <c r="F141" s="6"/>
      <c r="G141" s="20"/>
      <c r="H141" s="31"/>
      <c r="I141" s="31"/>
      <c r="J141" s="51"/>
      <c r="K141" s="51"/>
      <c r="L141" s="20"/>
    </row>
    <row r="142" spans="1:12" ht="20.100000000000001" hidden="1" customHeight="1" x14ac:dyDescent="0.25">
      <c r="A142" s="1"/>
      <c r="B142" s="1"/>
      <c r="C142" s="6"/>
      <c r="D142" s="6"/>
      <c r="E142" s="6"/>
      <c r="F142" s="6"/>
      <c r="G142" s="20"/>
      <c r="H142" s="31"/>
      <c r="I142" s="31"/>
      <c r="J142" s="51"/>
      <c r="K142" s="51"/>
      <c r="L142" s="20"/>
    </row>
    <row r="143" spans="1:12" ht="20.100000000000001" hidden="1" customHeight="1" x14ac:dyDescent="0.25">
      <c r="A143" s="1"/>
      <c r="B143" s="1"/>
      <c r="C143" s="6"/>
      <c r="D143" s="6"/>
      <c r="E143" s="6"/>
      <c r="F143" s="6"/>
      <c r="G143" s="20"/>
      <c r="H143" s="31"/>
      <c r="I143" s="31"/>
      <c r="J143" s="51"/>
      <c r="K143" s="51"/>
      <c r="L143" s="20"/>
    </row>
    <row r="144" spans="1:12" hidden="1" x14ac:dyDescent="0.25">
      <c r="A144" s="1"/>
      <c r="B144" s="1"/>
      <c r="C144" s="6"/>
      <c r="D144" s="6"/>
      <c r="E144" s="6"/>
      <c r="F144" s="6"/>
      <c r="G144" s="20"/>
      <c r="H144" s="31"/>
      <c r="I144" s="31"/>
      <c r="J144" s="51"/>
      <c r="K144" s="51"/>
      <c r="L144" s="20"/>
    </row>
    <row r="145" spans="1:12" s="16" customFormat="1" ht="18" customHeight="1" x14ac:dyDescent="0.25">
      <c r="A145" s="39" t="s">
        <v>283</v>
      </c>
      <c r="B145" s="39" t="s">
        <v>108</v>
      </c>
      <c r="C145" s="19">
        <f>SUBTOTAL(9,C146:C235)</f>
        <v>0</v>
      </c>
      <c r="D145" s="19">
        <f>SUBTOTAL(9,D146:D235)</f>
        <v>295965</v>
      </c>
      <c r="E145" s="19">
        <f>SUBTOTAL(9,E146:E235)</f>
        <v>107375.61</v>
      </c>
      <c r="F145" s="19">
        <f>G145-D145</f>
        <v>-295965</v>
      </c>
      <c r="G145" s="19">
        <f>SUBTOTAL(9,G146:G235)</f>
        <v>0</v>
      </c>
      <c r="H145" s="30" t="str">
        <f>IF(C145&lt;&gt;0,E145/C145,"-")</f>
        <v>-</v>
      </c>
      <c r="I145" s="30">
        <f>IF(D145&lt;&gt;0,E145/D145,"-")</f>
        <v>0.36279833764127517</v>
      </c>
      <c r="J145" s="50">
        <f>SUBTOTAL(9,J146:J235)</f>
        <v>225045</v>
      </c>
      <c r="K145" s="50">
        <f>SUBTOTAL(9,K146:K235)</f>
        <v>225045</v>
      </c>
      <c r="L145" s="19">
        <f>SUBTOTAL(9,L146:L235)</f>
        <v>0</v>
      </c>
    </row>
    <row r="146" spans="1:12" ht="30" hidden="1" customHeight="1" x14ac:dyDescent="0.3">
      <c r="A146" s="40"/>
      <c r="B146" s="40"/>
      <c r="C146" s="9"/>
      <c r="D146" s="9"/>
      <c r="E146" s="9"/>
      <c r="F146" s="9"/>
      <c r="G146" s="20"/>
      <c r="H146" s="31"/>
      <c r="I146" s="31"/>
      <c r="J146" s="51"/>
      <c r="K146" s="51"/>
      <c r="L146" s="20"/>
    </row>
    <row r="147" spans="1:12" s="16" customFormat="1" ht="409.6" hidden="1" customHeight="1" x14ac:dyDescent="0.25">
      <c r="A147" s="41" t="s">
        <v>24</v>
      </c>
      <c r="B147" s="41" t="s">
        <v>108</v>
      </c>
      <c r="C147" s="18">
        <f>SUBTOTAL(9,C148:C168)</f>
        <v>0</v>
      </c>
      <c r="D147" s="18">
        <f>SUBTOTAL(9,D148:D168)</f>
        <v>26550</v>
      </c>
      <c r="E147" s="18">
        <f>SUBTOTAL(9,E148:E168)</f>
        <v>12250</v>
      </c>
      <c r="F147" s="18">
        <f>G147-D147</f>
        <v>-26550</v>
      </c>
      <c r="G147" s="18">
        <f>SUBTOTAL(9,G148:G168)</f>
        <v>0</v>
      </c>
      <c r="H147" s="28" t="str">
        <f>IF(C147&lt;&gt;0,E147/C147,"-")</f>
        <v>-</v>
      </c>
      <c r="I147" s="28">
        <f>IF(D147&lt;&gt;0,E147/D147,"-")</f>
        <v>0.46139359698681731</v>
      </c>
      <c r="J147" s="52">
        <f>SUBTOTAL(9,J148:J168)</f>
        <v>26550</v>
      </c>
      <c r="K147" s="52">
        <f>SUBTOTAL(9,K148:K168)</f>
        <v>26550</v>
      </c>
      <c r="L147" s="18">
        <f>SUBTOTAL(9,L148:L168)</f>
        <v>0</v>
      </c>
    </row>
    <row r="148" spans="1:12" ht="30" hidden="1" customHeight="1" x14ac:dyDescent="0.25">
      <c r="A148" s="1"/>
      <c r="B148" s="5"/>
      <c r="C148" s="10"/>
      <c r="D148" s="10"/>
      <c r="E148" s="10"/>
      <c r="F148" s="10"/>
      <c r="G148" s="20"/>
      <c r="H148" s="31"/>
      <c r="I148" s="31"/>
      <c r="J148" s="51"/>
      <c r="K148" s="51"/>
      <c r="L148" s="20"/>
    </row>
    <row r="149" spans="1:12" s="16" customFormat="1" ht="409.6" hidden="1" customHeight="1" x14ac:dyDescent="0.25">
      <c r="A149" s="42" t="s">
        <v>24</v>
      </c>
      <c r="B149" s="42" t="s">
        <v>108</v>
      </c>
      <c r="C149" s="23">
        <f>SUBTOTAL(9,C150:C167)</f>
        <v>0</v>
      </c>
      <c r="D149" s="23">
        <f>SUBTOTAL(9,D150:D167)</f>
        <v>26550</v>
      </c>
      <c r="E149" s="23">
        <f>SUBTOTAL(9,E150:E167)</f>
        <v>12250</v>
      </c>
      <c r="F149" s="23">
        <f>G149-D149</f>
        <v>-26550</v>
      </c>
      <c r="G149" s="23">
        <f>SUBTOTAL(9,G150:G167)</f>
        <v>0</v>
      </c>
      <c r="H149" s="32" t="str">
        <f>IF(C149&lt;&gt;0,E149/C149,"-")</f>
        <v>-</v>
      </c>
      <c r="I149" s="32">
        <f>IF(D149&lt;&gt;0,E149/D149,"-")</f>
        <v>0.46139359698681731</v>
      </c>
      <c r="J149" s="53">
        <f>SUBTOTAL(9,J150:J167)</f>
        <v>26550</v>
      </c>
      <c r="K149" s="53">
        <f>SUBTOTAL(9,K150:K167)</f>
        <v>26550</v>
      </c>
      <c r="L149" s="23">
        <f>SUBTOTAL(9,L150:L167)</f>
        <v>0</v>
      </c>
    </row>
    <row r="150" spans="1:12" ht="30" hidden="1" customHeight="1" x14ac:dyDescent="0.25">
      <c r="A150" s="1"/>
      <c r="B150" s="1"/>
      <c r="C150" s="6"/>
      <c r="D150" s="11"/>
      <c r="E150" s="11"/>
      <c r="F150" s="11"/>
      <c r="G150" s="20"/>
      <c r="H150" s="31"/>
      <c r="I150" s="31"/>
      <c r="J150" s="51"/>
      <c r="K150" s="51"/>
      <c r="L150" s="20"/>
    </row>
    <row r="151" spans="1:12" ht="409.6" hidden="1" customHeight="1" x14ac:dyDescent="0.25">
      <c r="A151" s="43" t="s">
        <v>24</v>
      </c>
      <c r="B151" s="43" t="s">
        <v>108</v>
      </c>
      <c r="C151" s="24">
        <f>SUBTOTAL(9,C152:C166)</f>
        <v>0</v>
      </c>
      <c r="D151" s="24">
        <f>SUBTOTAL(9,D152:D166)</f>
        <v>26550</v>
      </c>
      <c r="E151" s="24">
        <f>SUBTOTAL(9,E152:E166)</f>
        <v>12250</v>
      </c>
      <c r="F151" s="24">
        <f>G151-D151</f>
        <v>-26550</v>
      </c>
      <c r="G151" s="24">
        <f>SUBTOTAL(9,G152:G166)</f>
        <v>0</v>
      </c>
      <c r="H151" s="33" t="str">
        <f>IF(C151&lt;&gt;0,E151/C151,"-")</f>
        <v>-</v>
      </c>
      <c r="I151" s="33">
        <f>IF(D151&lt;&gt;0,E151/D151,"-")</f>
        <v>0.46139359698681731</v>
      </c>
      <c r="J151" s="54">
        <f>SUBTOTAL(9,J152:J166)</f>
        <v>26550</v>
      </c>
      <c r="K151" s="54">
        <f>SUBTOTAL(9,K152:K166)</f>
        <v>26550</v>
      </c>
      <c r="L151" s="24">
        <f>SUBTOTAL(9,L152:L166)</f>
        <v>0</v>
      </c>
    </row>
    <row r="152" spans="1:12" ht="30" hidden="1" customHeight="1" x14ac:dyDescent="0.25">
      <c r="A152" s="1"/>
      <c r="B152" s="1"/>
      <c r="C152" s="6"/>
      <c r="D152" s="12"/>
      <c r="E152" s="12"/>
      <c r="F152" s="12"/>
      <c r="G152" s="20"/>
      <c r="H152" s="31"/>
      <c r="I152" s="31"/>
      <c r="J152" s="51"/>
      <c r="K152" s="51"/>
      <c r="L152" s="20"/>
    </row>
    <row r="153" spans="1:12" ht="409.6" hidden="1" customHeight="1" x14ac:dyDescent="0.25">
      <c r="A153" s="44" t="s">
        <v>24</v>
      </c>
      <c r="B153" s="44" t="s">
        <v>108</v>
      </c>
      <c r="C153" s="26">
        <f>SUBTOTAL(9,C154:C165)</f>
        <v>0</v>
      </c>
      <c r="D153" s="26">
        <f>SUBTOTAL(9,D154:D165)</f>
        <v>26550</v>
      </c>
      <c r="E153" s="26">
        <f>SUBTOTAL(9,E154:E165)</f>
        <v>12250</v>
      </c>
      <c r="F153" s="26">
        <f>G153-D153</f>
        <v>-26550</v>
      </c>
      <c r="G153" s="26">
        <f>SUBTOTAL(9,G154:G165)</f>
        <v>0</v>
      </c>
      <c r="H153" s="34" t="str">
        <f>IF(C153&lt;&gt;0,E153/C153,"-")</f>
        <v>-</v>
      </c>
      <c r="I153" s="34">
        <f>IF(D153&lt;&gt;0,E153/D153,"-")</f>
        <v>0.46139359698681731</v>
      </c>
      <c r="J153" s="55">
        <f>SUBTOTAL(9,J154:J165)</f>
        <v>26550</v>
      </c>
      <c r="K153" s="55">
        <f>SUBTOTAL(9,K154:K165)</f>
        <v>26550</v>
      </c>
      <c r="L153" s="26">
        <f>SUBTOTAL(9,L154:L165)</f>
        <v>0</v>
      </c>
    </row>
    <row r="154" spans="1:12" ht="30" hidden="1" customHeight="1" x14ac:dyDescent="0.25">
      <c r="A154" s="1"/>
      <c r="B154" s="1"/>
      <c r="C154" s="6"/>
      <c r="D154" s="13"/>
      <c r="E154" s="13"/>
      <c r="F154" s="13"/>
      <c r="G154" s="20"/>
      <c r="H154" s="31"/>
      <c r="I154" s="31"/>
      <c r="J154" s="51"/>
      <c r="K154" s="51"/>
      <c r="L154" s="20"/>
    </row>
    <row r="155" spans="1:12" ht="409.6" hidden="1" customHeight="1" x14ac:dyDescent="0.25">
      <c r="A155" s="45" t="s">
        <v>24</v>
      </c>
      <c r="B155" s="45" t="s">
        <v>108</v>
      </c>
      <c r="C155" s="27">
        <f>SUBTOTAL(9,C156:C164)</f>
        <v>0</v>
      </c>
      <c r="D155" s="27">
        <f>SUBTOTAL(9,D156:D164)</f>
        <v>26550</v>
      </c>
      <c r="E155" s="27">
        <f>SUBTOTAL(9,E156:E164)</f>
        <v>12250</v>
      </c>
      <c r="F155" s="27">
        <f>G155-D155</f>
        <v>-26550</v>
      </c>
      <c r="G155" s="27">
        <f>SUBTOTAL(9,G156:G164)</f>
        <v>0</v>
      </c>
      <c r="H155" s="35" t="str">
        <f>IF(C155&lt;&gt;0,E155/C155,"-")</f>
        <v>-</v>
      </c>
      <c r="I155" s="35">
        <f>IF(D155&lt;&gt;0,E155/D155,"-")</f>
        <v>0.46139359698681731</v>
      </c>
      <c r="J155" s="56">
        <f>SUBTOTAL(9,J156:J164)</f>
        <v>26550</v>
      </c>
      <c r="K155" s="56">
        <f>SUBTOTAL(9,K156:K164)</f>
        <v>26550</v>
      </c>
      <c r="L155" s="27">
        <f>SUBTOTAL(9,L156:L164)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409.6" hidden="1" customHeight="1" x14ac:dyDescent="0.25">
      <c r="A157" s="46" t="s">
        <v>24</v>
      </c>
      <c r="B157" s="46" t="s">
        <v>108</v>
      </c>
      <c r="C157" s="25">
        <f>SUBTOTAL(9,C158:C163)</f>
        <v>0</v>
      </c>
      <c r="D157" s="25">
        <f>SUBTOTAL(9,D158:D163)</f>
        <v>26550</v>
      </c>
      <c r="E157" s="25">
        <f>SUBTOTAL(9,E158:E163)</f>
        <v>12250</v>
      </c>
      <c r="F157" s="25">
        <f>G157-D157</f>
        <v>-26550</v>
      </c>
      <c r="G157" s="25">
        <f>SUBTOTAL(9,G158:G163)</f>
        <v>0</v>
      </c>
      <c r="H157" s="36" t="str">
        <f>IF(C157&lt;&gt;0,E157/C157,"-")</f>
        <v>-</v>
      </c>
      <c r="I157" s="36">
        <f>IF(D157&lt;&gt;0,E157/D157,"-")</f>
        <v>0.46139359698681731</v>
      </c>
      <c r="J157" s="57">
        <f>SUBTOTAL(9,J158:J163)</f>
        <v>26550</v>
      </c>
      <c r="K157" s="57">
        <f>SUBTOTAL(9,K158:K163)</f>
        <v>26550</v>
      </c>
      <c r="L157" s="25">
        <f>SUBTOTAL(9,L158:L163)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24</v>
      </c>
      <c r="B159" s="47" t="s">
        <v>108</v>
      </c>
      <c r="C159" s="14">
        <f>SUBTOTAL(9,C160:C162)</f>
        <v>0</v>
      </c>
      <c r="D159" s="14">
        <f>SUBTOTAL(9,D160:D162)</f>
        <v>26550</v>
      </c>
      <c r="E159" s="14">
        <f>SUBTOTAL(9,E160:E162)</f>
        <v>12250</v>
      </c>
      <c r="F159" s="14">
        <f>G159-D159</f>
        <v>-26550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0.46139359698681731</v>
      </c>
      <c r="J159" s="58">
        <f>SUBTOTAL(9,J160:J162)</f>
        <v>26550</v>
      </c>
      <c r="K159" s="58">
        <f>SUBTOTAL(9,K160:K162)</f>
        <v>26550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24</v>
      </c>
      <c r="B161" s="48" t="s">
        <v>108</v>
      </c>
      <c r="C161" s="3">
        <v>0</v>
      </c>
      <c r="D161" s="3">
        <v>26550</v>
      </c>
      <c r="E161" s="3">
        <v>12250</v>
      </c>
      <c r="F161" s="3">
        <f>G161-D161</f>
        <v>-26550</v>
      </c>
      <c r="G161" s="3"/>
      <c r="H161" s="29" t="str">
        <f>IF(C161&lt;&gt;0,0/C161,"-")</f>
        <v>-</v>
      </c>
      <c r="I161" s="29">
        <f>IF(D161&lt;&gt;0,E161/D161,"-")</f>
        <v>0.46139359698681731</v>
      </c>
      <c r="J161" s="59">
        <v>26550</v>
      </c>
      <c r="K161" s="59">
        <v>26550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idden="1" x14ac:dyDescent="0.25">
      <c r="A163" s="1"/>
      <c r="B163" s="1"/>
      <c r="C163" s="6"/>
      <c r="D163" s="6"/>
      <c r="E163" s="6"/>
      <c r="F163" s="6"/>
      <c r="G163" s="20"/>
      <c r="H163" s="31"/>
      <c r="I163" s="31"/>
      <c r="J163" s="51"/>
      <c r="K163" s="51"/>
      <c r="L163" s="20"/>
    </row>
    <row r="164" spans="1:12" ht="20.100000000000001" hidden="1" customHeight="1" x14ac:dyDescent="0.25">
      <c r="A164" s="1"/>
      <c r="B164" s="1"/>
      <c r="C164" s="6"/>
      <c r="D164" s="6"/>
      <c r="E164" s="6"/>
      <c r="F164" s="6"/>
      <c r="G164" s="20"/>
      <c r="H164" s="31"/>
      <c r="I164" s="31"/>
      <c r="J164" s="51"/>
      <c r="K164" s="51"/>
      <c r="L164" s="20"/>
    </row>
    <row r="165" spans="1:12" ht="20.100000000000001" hidden="1" customHeight="1" x14ac:dyDescent="0.25">
      <c r="A165" s="1"/>
      <c r="B165" s="1"/>
      <c r="C165" s="6"/>
      <c r="D165" s="6"/>
      <c r="E165" s="6"/>
      <c r="F165" s="6"/>
      <c r="G165" s="20"/>
      <c r="H165" s="31"/>
      <c r="I165" s="31"/>
      <c r="J165" s="51"/>
      <c r="K165" s="51"/>
      <c r="L165" s="20"/>
    </row>
    <row r="166" spans="1:12" ht="20.100000000000001" hidden="1" customHeight="1" x14ac:dyDescent="0.25">
      <c r="A166" s="1"/>
      <c r="B166" s="1"/>
      <c r="C166" s="6"/>
      <c r="D166" s="6"/>
      <c r="E166" s="6"/>
      <c r="F166" s="6"/>
      <c r="G166" s="20"/>
      <c r="H166" s="31"/>
      <c r="I166" s="31"/>
      <c r="J166" s="51"/>
      <c r="K166" s="51"/>
      <c r="L166" s="20"/>
    </row>
    <row r="167" spans="1:12" ht="20.100000000000001" hidden="1" customHeight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s="16" customFormat="1" ht="409.6" hidden="1" customHeight="1" x14ac:dyDescent="0.25">
      <c r="A169" s="41" t="s">
        <v>25</v>
      </c>
      <c r="B169" s="41" t="s">
        <v>116</v>
      </c>
      <c r="C169" s="18">
        <f>SUBTOTAL(9,C170:C190)</f>
        <v>0</v>
      </c>
      <c r="D169" s="18">
        <f>SUBTOTAL(9,D170:D190)</f>
        <v>5310</v>
      </c>
      <c r="E169" s="18">
        <f>SUBTOTAL(9,E170:E190)</f>
        <v>41500</v>
      </c>
      <c r="F169" s="18">
        <f>G169-D169</f>
        <v>-5310</v>
      </c>
      <c r="G169" s="18">
        <f>SUBTOTAL(9,G170:G190)</f>
        <v>0</v>
      </c>
      <c r="H169" s="28" t="str">
        <f>IF(C169&lt;&gt;0,E169/C169,"-")</f>
        <v>-</v>
      </c>
      <c r="I169" s="28">
        <f>IF(D169&lt;&gt;0,E169/D169,"-")</f>
        <v>7.8154425612052734</v>
      </c>
      <c r="J169" s="52">
        <f>SUBTOTAL(9,J170:J190)</f>
        <v>5310</v>
      </c>
      <c r="K169" s="52">
        <f>SUBTOTAL(9,K170:K190)</f>
        <v>5310</v>
      </c>
      <c r="L169" s="18">
        <f>SUBTOTAL(9,L170:L190)</f>
        <v>0</v>
      </c>
    </row>
    <row r="170" spans="1:12" ht="30" hidden="1" customHeight="1" x14ac:dyDescent="0.25">
      <c r="A170" s="1"/>
      <c r="B170" s="5"/>
      <c r="C170" s="10"/>
      <c r="D170" s="10"/>
      <c r="E170" s="10"/>
      <c r="F170" s="10"/>
      <c r="G170" s="20"/>
      <c r="H170" s="31"/>
      <c r="I170" s="31"/>
      <c r="J170" s="51"/>
      <c r="K170" s="51"/>
      <c r="L170" s="20"/>
    </row>
    <row r="171" spans="1:12" s="16" customFormat="1" ht="409.6" hidden="1" customHeight="1" x14ac:dyDescent="0.25">
      <c r="A171" s="42" t="s">
        <v>25</v>
      </c>
      <c r="B171" s="42" t="s">
        <v>116</v>
      </c>
      <c r="C171" s="23">
        <f>SUBTOTAL(9,C172:C189)</f>
        <v>0</v>
      </c>
      <c r="D171" s="23">
        <f>SUBTOTAL(9,D172:D189)</f>
        <v>5310</v>
      </c>
      <c r="E171" s="23">
        <f>SUBTOTAL(9,E172:E189)</f>
        <v>41500</v>
      </c>
      <c r="F171" s="23">
        <f>G171-D171</f>
        <v>-5310</v>
      </c>
      <c r="G171" s="23">
        <f>SUBTOTAL(9,G172:G189)</f>
        <v>0</v>
      </c>
      <c r="H171" s="32" t="str">
        <f>IF(C171&lt;&gt;0,E171/C171,"-")</f>
        <v>-</v>
      </c>
      <c r="I171" s="32">
        <f>IF(D171&lt;&gt;0,E171/D171,"-")</f>
        <v>7.8154425612052734</v>
      </c>
      <c r="J171" s="53">
        <f>SUBTOTAL(9,J172:J189)</f>
        <v>5310</v>
      </c>
      <c r="K171" s="53">
        <f>SUBTOTAL(9,K172:K189)</f>
        <v>5310</v>
      </c>
      <c r="L171" s="23">
        <f>SUBTOTAL(9,L172:L189)</f>
        <v>0</v>
      </c>
    </row>
    <row r="172" spans="1:12" ht="30" hidden="1" customHeight="1" x14ac:dyDescent="0.25">
      <c r="A172" s="1"/>
      <c r="B172" s="1"/>
      <c r="C172" s="6"/>
      <c r="D172" s="11"/>
      <c r="E172" s="11"/>
      <c r="F172" s="11"/>
      <c r="G172" s="20"/>
      <c r="H172" s="31"/>
      <c r="I172" s="31"/>
      <c r="J172" s="51"/>
      <c r="K172" s="51"/>
      <c r="L172" s="20"/>
    </row>
    <row r="173" spans="1:12" ht="409.6" hidden="1" customHeight="1" x14ac:dyDescent="0.25">
      <c r="A173" s="43" t="s">
        <v>25</v>
      </c>
      <c r="B173" s="43" t="s">
        <v>116</v>
      </c>
      <c r="C173" s="24">
        <f>SUBTOTAL(9,C174:C188)</f>
        <v>0</v>
      </c>
      <c r="D173" s="24">
        <f>SUBTOTAL(9,D174:D188)</f>
        <v>5310</v>
      </c>
      <c r="E173" s="24">
        <f>SUBTOTAL(9,E174:E188)</f>
        <v>41500</v>
      </c>
      <c r="F173" s="24">
        <f>G173-D173</f>
        <v>-5310</v>
      </c>
      <c r="G173" s="24">
        <f>SUBTOTAL(9,G174:G188)</f>
        <v>0</v>
      </c>
      <c r="H173" s="33" t="str">
        <f>IF(C173&lt;&gt;0,E173/C173,"-")</f>
        <v>-</v>
      </c>
      <c r="I173" s="33">
        <f>IF(D173&lt;&gt;0,E173/D173,"-")</f>
        <v>7.8154425612052734</v>
      </c>
      <c r="J173" s="54">
        <f>SUBTOTAL(9,J174:J188)</f>
        <v>5310</v>
      </c>
      <c r="K173" s="54">
        <f>SUBTOTAL(9,K174:K188)</f>
        <v>5310</v>
      </c>
      <c r="L173" s="24">
        <f>SUBTOTAL(9,L174:L188)</f>
        <v>0</v>
      </c>
    </row>
    <row r="174" spans="1:12" ht="30" hidden="1" customHeight="1" x14ac:dyDescent="0.25">
      <c r="A174" s="1"/>
      <c r="B174" s="1"/>
      <c r="C174" s="6"/>
      <c r="D174" s="12"/>
      <c r="E174" s="12"/>
      <c r="F174" s="12"/>
      <c r="G174" s="20"/>
      <c r="H174" s="31"/>
      <c r="I174" s="31"/>
      <c r="J174" s="51"/>
      <c r="K174" s="51"/>
      <c r="L174" s="20"/>
    </row>
    <row r="175" spans="1:12" ht="409.6" hidden="1" customHeight="1" x14ac:dyDescent="0.25">
      <c r="A175" s="44" t="s">
        <v>25</v>
      </c>
      <c r="B175" s="44" t="s">
        <v>116</v>
      </c>
      <c r="C175" s="26">
        <f>SUBTOTAL(9,C176:C187)</f>
        <v>0</v>
      </c>
      <c r="D175" s="26">
        <f>SUBTOTAL(9,D176:D187)</f>
        <v>5310</v>
      </c>
      <c r="E175" s="26">
        <f>SUBTOTAL(9,E176:E187)</f>
        <v>41500</v>
      </c>
      <c r="F175" s="26">
        <f>G175-D175</f>
        <v>-5310</v>
      </c>
      <c r="G175" s="26">
        <f>SUBTOTAL(9,G176:G187)</f>
        <v>0</v>
      </c>
      <c r="H175" s="34" t="str">
        <f>IF(C175&lt;&gt;0,E175/C175,"-")</f>
        <v>-</v>
      </c>
      <c r="I175" s="34">
        <f>IF(D175&lt;&gt;0,E175/D175,"-")</f>
        <v>7.8154425612052734</v>
      </c>
      <c r="J175" s="55">
        <f>SUBTOTAL(9,J176:J187)</f>
        <v>5310</v>
      </c>
      <c r="K175" s="55">
        <f>SUBTOTAL(9,K176:K187)</f>
        <v>5310</v>
      </c>
      <c r="L175" s="26">
        <f>SUBTOTAL(9,L176:L187)</f>
        <v>0</v>
      </c>
    </row>
    <row r="176" spans="1:12" ht="30" hidden="1" customHeight="1" x14ac:dyDescent="0.25">
      <c r="A176" s="1"/>
      <c r="B176" s="1"/>
      <c r="C176" s="6"/>
      <c r="D176" s="13"/>
      <c r="E176" s="13"/>
      <c r="F176" s="13"/>
      <c r="G176" s="20"/>
      <c r="H176" s="31"/>
      <c r="I176" s="31"/>
      <c r="J176" s="51"/>
      <c r="K176" s="51"/>
      <c r="L176" s="20"/>
    </row>
    <row r="177" spans="1:12" ht="409.6" hidden="1" customHeight="1" x14ac:dyDescent="0.25">
      <c r="A177" s="45" t="s">
        <v>25</v>
      </c>
      <c r="B177" s="45" t="s">
        <v>116</v>
      </c>
      <c r="C177" s="27">
        <f>SUBTOTAL(9,C178:C186)</f>
        <v>0</v>
      </c>
      <c r="D177" s="27">
        <f>SUBTOTAL(9,D178:D186)</f>
        <v>5310</v>
      </c>
      <c r="E177" s="27">
        <f>SUBTOTAL(9,E178:E186)</f>
        <v>41500</v>
      </c>
      <c r="F177" s="27">
        <f>G177-D177</f>
        <v>-5310</v>
      </c>
      <c r="G177" s="27">
        <f>SUBTOTAL(9,G178:G186)</f>
        <v>0</v>
      </c>
      <c r="H177" s="35" t="str">
        <f>IF(C177&lt;&gt;0,E177/C177,"-")</f>
        <v>-</v>
      </c>
      <c r="I177" s="35">
        <f>IF(D177&lt;&gt;0,E177/D177,"-")</f>
        <v>7.8154425612052734</v>
      </c>
      <c r="J177" s="56">
        <f>SUBTOTAL(9,J178:J186)</f>
        <v>5310</v>
      </c>
      <c r="K177" s="56">
        <f>SUBTOTAL(9,K178:K186)</f>
        <v>5310</v>
      </c>
      <c r="L177" s="27">
        <f>SUBTOTAL(9,L178:L186)</f>
        <v>0</v>
      </c>
    </row>
    <row r="178" spans="1:12" ht="30" hidden="1" customHeight="1" x14ac:dyDescent="0.25">
      <c r="A178" s="1"/>
      <c r="B178" s="1"/>
      <c r="C178" s="6"/>
      <c r="D178" s="14"/>
      <c r="E178" s="14"/>
      <c r="F178" s="14"/>
      <c r="G178" s="20"/>
      <c r="H178" s="31"/>
      <c r="I178" s="31"/>
      <c r="J178" s="51"/>
      <c r="K178" s="51"/>
      <c r="L178" s="20"/>
    </row>
    <row r="179" spans="1:12" ht="409.6" hidden="1" customHeight="1" x14ac:dyDescent="0.25">
      <c r="A179" s="46" t="s">
        <v>25</v>
      </c>
      <c r="B179" s="46" t="s">
        <v>116</v>
      </c>
      <c r="C179" s="25">
        <f>SUBTOTAL(9,C180:C185)</f>
        <v>0</v>
      </c>
      <c r="D179" s="25">
        <f>SUBTOTAL(9,D180:D185)</f>
        <v>5310</v>
      </c>
      <c r="E179" s="25">
        <f>SUBTOTAL(9,E180:E185)</f>
        <v>41500</v>
      </c>
      <c r="F179" s="25">
        <f>G179-D179</f>
        <v>-5310</v>
      </c>
      <c r="G179" s="25">
        <f>SUBTOTAL(9,G180:G185)</f>
        <v>0</v>
      </c>
      <c r="H179" s="36" t="str">
        <f>IF(C179&lt;&gt;0,E179/C179,"-")</f>
        <v>-</v>
      </c>
      <c r="I179" s="36">
        <f>IF(D179&lt;&gt;0,E179/D179,"-")</f>
        <v>7.8154425612052734</v>
      </c>
      <c r="J179" s="57">
        <f>SUBTOTAL(9,J180:J185)</f>
        <v>5310</v>
      </c>
      <c r="K179" s="57">
        <f>SUBTOTAL(9,K180:K185)</f>
        <v>5310</v>
      </c>
      <c r="L179" s="25">
        <f>SUBTOTAL(9,L180:L185)</f>
        <v>0</v>
      </c>
    </row>
    <row r="180" spans="1:12" ht="22.5" hidden="1" customHeight="1" x14ac:dyDescent="0.25">
      <c r="A180" s="1"/>
      <c r="B180" s="1"/>
      <c r="C180" s="6"/>
      <c r="D180" s="14"/>
      <c r="E180" s="14"/>
      <c r="F180" s="14"/>
      <c r="G180" s="14"/>
      <c r="H180" s="37"/>
      <c r="I180" s="37"/>
      <c r="J180" s="58"/>
      <c r="K180" s="58"/>
      <c r="L180" s="14"/>
    </row>
    <row r="181" spans="1:12" ht="409.6" hidden="1" customHeight="1" x14ac:dyDescent="0.25">
      <c r="A181" s="47" t="s">
        <v>25</v>
      </c>
      <c r="B181" s="47" t="s">
        <v>116</v>
      </c>
      <c r="C181" s="14">
        <f>SUBTOTAL(9,C182:C184)</f>
        <v>0</v>
      </c>
      <c r="D181" s="14">
        <f>SUBTOTAL(9,D182:D184)</f>
        <v>5310</v>
      </c>
      <c r="E181" s="14">
        <f>SUBTOTAL(9,E182:E184)</f>
        <v>41500</v>
      </c>
      <c r="F181" s="14">
        <f>G181-D181</f>
        <v>-5310</v>
      </c>
      <c r="G181" s="14">
        <f>SUBTOTAL(9,G182:G184)</f>
        <v>0</v>
      </c>
      <c r="H181" s="37" t="str">
        <f>IF(C181&lt;&gt;0,E181/C181,"-")</f>
        <v>-</v>
      </c>
      <c r="I181" s="37">
        <f>IF(D181&lt;&gt;0,E181/D181,"-")</f>
        <v>7.8154425612052734</v>
      </c>
      <c r="J181" s="58">
        <f>SUBTOTAL(9,J182:J184)</f>
        <v>5310</v>
      </c>
      <c r="K181" s="58">
        <f>SUBTOTAL(9,K182:K184)</f>
        <v>5310</v>
      </c>
      <c r="L181" s="14">
        <f>SUBTOTAL(9,L182:L184)</f>
        <v>0</v>
      </c>
    </row>
    <row r="182" spans="1:12" ht="30" hidden="1" customHeight="1" x14ac:dyDescent="0.25">
      <c r="A182" s="1"/>
      <c r="B182" s="1"/>
      <c r="C182" s="6"/>
      <c r="D182" s="21"/>
      <c r="E182" s="21"/>
      <c r="F182" s="21"/>
      <c r="G182" s="20"/>
      <c r="H182" s="31"/>
      <c r="I182" s="31"/>
      <c r="J182" s="51"/>
      <c r="K182" s="51"/>
      <c r="L182" s="20"/>
    </row>
    <row r="183" spans="1:12" ht="15" customHeight="1" x14ac:dyDescent="0.25">
      <c r="A183" s="48" t="s">
        <v>25</v>
      </c>
      <c r="B183" s="48" t="s">
        <v>116</v>
      </c>
      <c r="C183" s="3">
        <v>0</v>
      </c>
      <c r="D183" s="3">
        <v>5310</v>
      </c>
      <c r="E183" s="3">
        <v>41500</v>
      </c>
      <c r="F183" s="3">
        <f>G183-D183</f>
        <v>-5310</v>
      </c>
      <c r="G183" s="3"/>
      <c r="H183" s="29" t="str">
        <f>IF(C183&lt;&gt;0,0/C183,"-")</f>
        <v>-</v>
      </c>
      <c r="I183" s="29">
        <f>IF(D183&lt;&gt;0,E183/D183,"-")</f>
        <v>7.8154425612052734</v>
      </c>
      <c r="J183" s="59">
        <v>5310</v>
      </c>
      <c r="K183" s="59">
        <v>5310</v>
      </c>
      <c r="L183" s="49">
        <v>0</v>
      </c>
    </row>
    <row r="184" spans="1:12" hidden="1" x14ac:dyDescent="0.25">
      <c r="A184" s="1"/>
      <c r="B184" s="1"/>
      <c r="C184" s="6"/>
      <c r="D184" s="3"/>
      <c r="E184" s="3"/>
      <c r="F184" s="3"/>
      <c r="G184" s="3"/>
      <c r="H184" s="29"/>
      <c r="I184" s="29"/>
      <c r="J184" s="59"/>
      <c r="K184" s="59"/>
      <c r="L184" s="3"/>
    </row>
    <row r="185" spans="1:12" hidden="1" x14ac:dyDescent="0.25">
      <c r="A185" s="1"/>
      <c r="B185" s="1"/>
      <c r="C185" s="6"/>
      <c r="D185" s="6"/>
      <c r="E185" s="6"/>
      <c r="F185" s="6"/>
      <c r="G185" s="20"/>
      <c r="H185" s="31"/>
      <c r="I185" s="31"/>
      <c r="J185" s="51"/>
      <c r="K185" s="51"/>
      <c r="L185" s="20"/>
    </row>
    <row r="186" spans="1:12" ht="20.100000000000001" hidden="1" customHeight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20.100000000000001" hidden="1" customHeight="1" x14ac:dyDescent="0.25">
      <c r="A188" s="1"/>
      <c r="B188" s="1"/>
      <c r="C188" s="6"/>
      <c r="D188" s="6"/>
      <c r="E188" s="6"/>
      <c r="F188" s="6"/>
      <c r="G188" s="20"/>
      <c r="H188" s="31"/>
      <c r="I188" s="31"/>
      <c r="J188" s="51"/>
      <c r="K188" s="51"/>
      <c r="L188" s="20"/>
    </row>
    <row r="189" spans="1:12" ht="20.100000000000001" hidden="1" customHeight="1" x14ac:dyDescent="0.25">
      <c r="A189" s="1"/>
      <c r="B189" s="1"/>
      <c r="C189" s="6"/>
      <c r="D189" s="6"/>
      <c r="E189" s="6"/>
      <c r="F189" s="6"/>
      <c r="G189" s="20"/>
      <c r="H189" s="31"/>
      <c r="I189" s="31"/>
      <c r="J189" s="51"/>
      <c r="K189" s="51"/>
      <c r="L189" s="20"/>
    </row>
    <row r="190" spans="1:12" ht="20.100000000000001" hidden="1" customHeight="1" x14ac:dyDescent="0.25">
      <c r="A190" s="1"/>
      <c r="B190" s="1"/>
      <c r="C190" s="6"/>
      <c r="D190" s="6"/>
      <c r="E190" s="6"/>
      <c r="F190" s="6"/>
      <c r="G190" s="20"/>
      <c r="H190" s="31"/>
      <c r="I190" s="31"/>
      <c r="J190" s="51"/>
      <c r="K190" s="51"/>
      <c r="L190" s="20"/>
    </row>
    <row r="191" spans="1:12" s="16" customFormat="1" ht="409.6" hidden="1" customHeight="1" x14ac:dyDescent="0.25">
      <c r="A191" s="41" t="s">
        <v>26</v>
      </c>
      <c r="B191" s="41" t="s">
        <v>112</v>
      </c>
      <c r="C191" s="18">
        <f>SUBTOTAL(9,C192:C212)</f>
        <v>0</v>
      </c>
      <c r="D191" s="18">
        <f>SUBTOTAL(9,D192:D212)</f>
        <v>257465</v>
      </c>
      <c r="E191" s="18">
        <f>SUBTOTAL(9,E192:E212)</f>
        <v>53625.61</v>
      </c>
      <c r="F191" s="18">
        <f>G191-D191</f>
        <v>-257465</v>
      </c>
      <c r="G191" s="18">
        <f>SUBTOTAL(9,G192:G212)</f>
        <v>0</v>
      </c>
      <c r="H191" s="28" t="str">
        <f>IF(C191&lt;&gt;0,E191/C191,"-")</f>
        <v>-</v>
      </c>
      <c r="I191" s="28">
        <f>IF(D191&lt;&gt;0,E191/D191,"-")</f>
        <v>0.20828310644165227</v>
      </c>
      <c r="J191" s="52">
        <f>SUBTOTAL(9,J192:J212)</f>
        <v>186545</v>
      </c>
      <c r="K191" s="52">
        <f>SUBTOTAL(9,K192:K212)</f>
        <v>186545</v>
      </c>
      <c r="L191" s="18">
        <f>SUBTOTAL(9,L192:L212)</f>
        <v>0</v>
      </c>
    </row>
    <row r="192" spans="1:12" ht="30" hidden="1" customHeight="1" x14ac:dyDescent="0.25">
      <c r="A192" s="1"/>
      <c r="B192" s="5"/>
      <c r="C192" s="10"/>
      <c r="D192" s="10"/>
      <c r="E192" s="10"/>
      <c r="F192" s="10"/>
      <c r="G192" s="20"/>
      <c r="H192" s="31"/>
      <c r="I192" s="31"/>
      <c r="J192" s="51"/>
      <c r="K192" s="51"/>
      <c r="L192" s="20"/>
    </row>
    <row r="193" spans="1:12" s="16" customFormat="1" ht="409.6" hidden="1" customHeight="1" x14ac:dyDescent="0.25">
      <c r="A193" s="42" t="s">
        <v>26</v>
      </c>
      <c r="B193" s="42" t="s">
        <v>112</v>
      </c>
      <c r="C193" s="23">
        <f>SUBTOTAL(9,C194:C211)</f>
        <v>0</v>
      </c>
      <c r="D193" s="23">
        <f>SUBTOTAL(9,D194:D211)</f>
        <v>257465</v>
      </c>
      <c r="E193" s="23">
        <f>SUBTOTAL(9,E194:E211)</f>
        <v>53625.61</v>
      </c>
      <c r="F193" s="23">
        <f>G193-D193</f>
        <v>-257465</v>
      </c>
      <c r="G193" s="23">
        <f>SUBTOTAL(9,G194:G211)</f>
        <v>0</v>
      </c>
      <c r="H193" s="32" t="str">
        <f>IF(C193&lt;&gt;0,E193/C193,"-")</f>
        <v>-</v>
      </c>
      <c r="I193" s="32">
        <f>IF(D193&lt;&gt;0,E193/D193,"-")</f>
        <v>0.20828310644165227</v>
      </c>
      <c r="J193" s="53">
        <f>SUBTOTAL(9,J194:J211)</f>
        <v>186545</v>
      </c>
      <c r="K193" s="53">
        <f>SUBTOTAL(9,K194:K211)</f>
        <v>186545</v>
      </c>
      <c r="L193" s="23">
        <f>SUBTOTAL(9,L194:L211)</f>
        <v>0</v>
      </c>
    </row>
    <row r="194" spans="1:12" ht="30" hidden="1" customHeight="1" x14ac:dyDescent="0.25">
      <c r="A194" s="1"/>
      <c r="B194" s="1"/>
      <c r="C194" s="6"/>
      <c r="D194" s="11"/>
      <c r="E194" s="11"/>
      <c r="F194" s="11"/>
      <c r="G194" s="20"/>
      <c r="H194" s="31"/>
      <c r="I194" s="31"/>
      <c r="J194" s="51"/>
      <c r="K194" s="51"/>
      <c r="L194" s="20"/>
    </row>
    <row r="195" spans="1:12" ht="409.6" hidden="1" customHeight="1" x14ac:dyDescent="0.25">
      <c r="A195" s="43" t="s">
        <v>26</v>
      </c>
      <c r="B195" s="43" t="s">
        <v>112</v>
      </c>
      <c r="C195" s="24">
        <f>SUBTOTAL(9,C196:C210)</f>
        <v>0</v>
      </c>
      <c r="D195" s="24">
        <f>SUBTOTAL(9,D196:D210)</f>
        <v>257465</v>
      </c>
      <c r="E195" s="24">
        <f>SUBTOTAL(9,E196:E210)</f>
        <v>53625.61</v>
      </c>
      <c r="F195" s="24">
        <f>G195-D195</f>
        <v>-257465</v>
      </c>
      <c r="G195" s="24">
        <f>SUBTOTAL(9,G196:G210)</f>
        <v>0</v>
      </c>
      <c r="H195" s="33" t="str">
        <f>IF(C195&lt;&gt;0,E195/C195,"-")</f>
        <v>-</v>
      </c>
      <c r="I195" s="33">
        <f>IF(D195&lt;&gt;0,E195/D195,"-")</f>
        <v>0.20828310644165227</v>
      </c>
      <c r="J195" s="54">
        <f>SUBTOTAL(9,J196:J210)</f>
        <v>186545</v>
      </c>
      <c r="K195" s="54">
        <f>SUBTOTAL(9,K196:K210)</f>
        <v>186545</v>
      </c>
      <c r="L195" s="24">
        <f>SUBTOTAL(9,L196:L210)</f>
        <v>0</v>
      </c>
    </row>
    <row r="196" spans="1:12" ht="30" hidden="1" customHeight="1" x14ac:dyDescent="0.25">
      <c r="A196" s="1"/>
      <c r="B196" s="1"/>
      <c r="C196" s="6"/>
      <c r="D196" s="12"/>
      <c r="E196" s="12"/>
      <c r="F196" s="12"/>
      <c r="G196" s="20"/>
      <c r="H196" s="31"/>
      <c r="I196" s="31"/>
      <c r="J196" s="51"/>
      <c r="K196" s="51"/>
      <c r="L196" s="20"/>
    </row>
    <row r="197" spans="1:12" ht="409.6" hidden="1" customHeight="1" x14ac:dyDescent="0.25">
      <c r="A197" s="44" t="s">
        <v>26</v>
      </c>
      <c r="B197" s="44" t="s">
        <v>112</v>
      </c>
      <c r="C197" s="26">
        <f>SUBTOTAL(9,C198:C209)</f>
        <v>0</v>
      </c>
      <c r="D197" s="26">
        <f>SUBTOTAL(9,D198:D209)</f>
        <v>257465</v>
      </c>
      <c r="E197" s="26">
        <f>SUBTOTAL(9,E198:E209)</f>
        <v>53625.61</v>
      </c>
      <c r="F197" s="26">
        <f>G197-D197</f>
        <v>-257465</v>
      </c>
      <c r="G197" s="26">
        <f>SUBTOTAL(9,G198:G209)</f>
        <v>0</v>
      </c>
      <c r="H197" s="34" t="str">
        <f>IF(C197&lt;&gt;0,E197/C197,"-")</f>
        <v>-</v>
      </c>
      <c r="I197" s="34">
        <f>IF(D197&lt;&gt;0,E197/D197,"-")</f>
        <v>0.20828310644165227</v>
      </c>
      <c r="J197" s="55">
        <f>SUBTOTAL(9,J198:J209)</f>
        <v>186545</v>
      </c>
      <c r="K197" s="55">
        <f>SUBTOTAL(9,K198:K209)</f>
        <v>186545</v>
      </c>
      <c r="L197" s="26">
        <f>SUBTOTAL(9,L198:L209)</f>
        <v>0</v>
      </c>
    </row>
    <row r="198" spans="1:12" ht="30" hidden="1" customHeight="1" x14ac:dyDescent="0.25">
      <c r="A198" s="1"/>
      <c r="B198" s="1"/>
      <c r="C198" s="6"/>
      <c r="D198" s="13"/>
      <c r="E198" s="13"/>
      <c r="F198" s="13"/>
      <c r="G198" s="20"/>
      <c r="H198" s="31"/>
      <c r="I198" s="31"/>
      <c r="J198" s="51"/>
      <c r="K198" s="51"/>
      <c r="L198" s="20"/>
    </row>
    <row r="199" spans="1:12" ht="409.6" hidden="1" customHeight="1" x14ac:dyDescent="0.25">
      <c r="A199" s="45" t="s">
        <v>26</v>
      </c>
      <c r="B199" s="45" t="s">
        <v>112</v>
      </c>
      <c r="C199" s="27">
        <f>SUBTOTAL(9,C200:C208)</f>
        <v>0</v>
      </c>
      <c r="D199" s="27">
        <f>SUBTOTAL(9,D200:D208)</f>
        <v>257465</v>
      </c>
      <c r="E199" s="27">
        <f>SUBTOTAL(9,E200:E208)</f>
        <v>53625.61</v>
      </c>
      <c r="F199" s="27">
        <f>G199-D199</f>
        <v>-257465</v>
      </c>
      <c r="G199" s="27">
        <f>SUBTOTAL(9,G200:G208)</f>
        <v>0</v>
      </c>
      <c r="H199" s="35" t="str">
        <f>IF(C199&lt;&gt;0,E199/C199,"-")</f>
        <v>-</v>
      </c>
      <c r="I199" s="35">
        <f>IF(D199&lt;&gt;0,E199/D199,"-")</f>
        <v>0.20828310644165227</v>
      </c>
      <c r="J199" s="56">
        <f>SUBTOTAL(9,J200:J208)</f>
        <v>186545</v>
      </c>
      <c r="K199" s="56">
        <f>SUBTOTAL(9,K200:K208)</f>
        <v>186545</v>
      </c>
      <c r="L199" s="27">
        <f>SUBTOTAL(9,L200:L208)</f>
        <v>0</v>
      </c>
    </row>
    <row r="200" spans="1:12" ht="30" hidden="1" customHeight="1" x14ac:dyDescent="0.25">
      <c r="A200" s="1"/>
      <c r="B200" s="1"/>
      <c r="C200" s="6"/>
      <c r="D200" s="14"/>
      <c r="E200" s="14"/>
      <c r="F200" s="14"/>
      <c r="G200" s="20"/>
      <c r="H200" s="31"/>
      <c r="I200" s="31"/>
      <c r="J200" s="51"/>
      <c r="K200" s="51"/>
      <c r="L200" s="20"/>
    </row>
    <row r="201" spans="1:12" ht="409.6" hidden="1" customHeight="1" x14ac:dyDescent="0.25">
      <c r="A201" s="46" t="s">
        <v>26</v>
      </c>
      <c r="B201" s="46" t="s">
        <v>112</v>
      </c>
      <c r="C201" s="25">
        <f>SUBTOTAL(9,C202:C207)</f>
        <v>0</v>
      </c>
      <c r="D201" s="25">
        <f>SUBTOTAL(9,D202:D207)</f>
        <v>257465</v>
      </c>
      <c r="E201" s="25">
        <f>SUBTOTAL(9,E202:E207)</f>
        <v>53625.61</v>
      </c>
      <c r="F201" s="25">
        <f>G201-D201</f>
        <v>-257465</v>
      </c>
      <c r="G201" s="25">
        <f>SUBTOTAL(9,G202:G207)</f>
        <v>0</v>
      </c>
      <c r="H201" s="36" t="str">
        <f>IF(C201&lt;&gt;0,E201/C201,"-")</f>
        <v>-</v>
      </c>
      <c r="I201" s="36">
        <f>IF(D201&lt;&gt;0,E201/D201,"-")</f>
        <v>0.20828310644165227</v>
      </c>
      <c r="J201" s="57">
        <f>SUBTOTAL(9,J202:J207)</f>
        <v>186545</v>
      </c>
      <c r="K201" s="57">
        <f>SUBTOTAL(9,K202:K207)</f>
        <v>186545</v>
      </c>
      <c r="L201" s="25">
        <f>SUBTOTAL(9,L202:L207)</f>
        <v>0</v>
      </c>
    </row>
    <row r="202" spans="1:12" ht="22.5" hidden="1" customHeight="1" x14ac:dyDescent="0.25">
      <c r="A202" s="1"/>
      <c r="B202" s="1"/>
      <c r="C202" s="6"/>
      <c r="D202" s="14"/>
      <c r="E202" s="14"/>
      <c r="F202" s="14"/>
      <c r="G202" s="14"/>
      <c r="H202" s="37"/>
      <c r="I202" s="37"/>
      <c r="J202" s="58"/>
      <c r="K202" s="58"/>
      <c r="L202" s="14"/>
    </row>
    <row r="203" spans="1:12" ht="409.6" hidden="1" customHeight="1" x14ac:dyDescent="0.25">
      <c r="A203" s="47" t="s">
        <v>26</v>
      </c>
      <c r="B203" s="47" t="s">
        <v>112</v>
      </c>
      <c r="C203" s="14">
        <f>SUBTOTAL(9,C204:C206)</f>
        <v>0</v>
      </c>
      <c r="D203" s="14">
        <f>SUBTOTAL(9,D204:D206)</f>
        <v>257465</v>
      </c>
      <c r="E203" s="14">
        <f>SUBTOTAL(9,E204:E206)</f>
        <v>53625.61</v>
      </c>
      <c r="F203" s="14">
        <f>G203-D203</f>
        <v>-257465</v>
      </c>
      <c r="G203" s="14">
        <f>SUBTOTAL(9,G204:G206)</f>
        <v>0</v>
      </c>
      <c r="H203" s="37" t="str">
        <f>IF(C203&lt;&gt;0,E203/C203,"-")</f>
        <v>-</v>
      </c>
      <c r="I203" s="37">
        <f>IF(D203&lt;&gt;0,E203/D203,"-")</f>
        <v>0.20828310644165227</v>
      </c>
      <c r="J203" s="58">
        <f>SUBTOTAL(9,J204:J206)</f>
        <v>186545</v>
      </c>
      <c r="K203" s="58">
        <f>SUBTOTAL(9,K204:K206)</f>
        <v>186545</v>
      </c>
      <c r="L203" s="14">
        <f>SUBTOTAL(9,L204:L206)</f>
        <v>0</v>
      </c>
    </row>
    <row r="204" spans="1:12" ht="30" hidden="1" customHeight="1" x14ac:dyDescent="0.25">
      <c r="A204" s="1"/>
      <c r="B204" s="1"/>
      <c r="C204" s="6"/>
      <c r="D204" s="21"/>
      <c r="E204" s="21"/>
      <c r="F204" s="21"/>
      <c r="G204" s="20"/>
      <c r="H204" s="31"/>
      <c r="I204" s="31"/>
      <c r="J204" s="51"/>
      <c r="K204" s="51"/>
      <c r="L204" s="20"/>
    </row>
    <row r="205" spans="1:12" ht="15" customHeight="1" x14ac:dyDescent="0.25">
      <c r="A205" s="48" t="s">
        <v>26</v>
      </c>
      <c r="B205" s="48" t="s">
        <v>112</v>
      </c>
      <c r="C205" s="3">
        <v>0</v>
      </c>
      <c r="D205" s="3">
        <v>257465</v>
      </c>
      <c r="E205" s="3">
        <v>53625.61</v>
      </c>
      <c r="F205" s="3">
        <f>G205-D205</f>
        <v>-257465</v>
      </c>
      <c r="G205" s="3"/>
      <c r="H205" s="29" t="str">
        <f>IF(C205&lt;&gt;0,0/C205,"-")</f>
        <v>-</v>
      </c>
      <c r="I205" s="29">
        <f>IF(D205&lt;&gt;0,E205/D205,"-")</f>
        <v>0.20828310644165227</v>
      </c>
      <c r="J205" s="59">
        <v>186545</v>
      </c>
      <c r="K205" s="59">
        <v>186545</v>
      </c>
      <c r="L205" s="49">
        <v>0</v>
      </c>
    </row>
    <row r="206" spans="1:12" hidden="1" x14ac:dyDescent="0.25">
      <c r="A206" s="1"/>
      <c r="B206" s="1"/>
      <c r="C206" s="6"/>
      <c r="D206" s="3"/>
      <c r="E206" s="3"/>
      <c r="F206" s="3"/>
      <c r="G206" s="3"/>
      <c r="H206" s="29"/>
      <c r="I206" s="29"/>
      <c r="J206" s="59"/>
      <c r="K206" s="59"/>
      <c r="L206" s="3"/>
    </row>
    <row r="207" spans="1:12" hidden="1" x14ac:dyDescent="0.25">
      <c r="A207" s="1"/>
      <c r="B207" s="1"/>
      <c r="C207" s="6"/>
      <c r="D207" s="6"/>
      <c r="E207" s="6"/>
      <c r="F207" s="6"/>
      <c r="G207" s="20"/>
      <c r="H207" s="31"/>
      <c r="I207" s="31"/>
      <c r="J207" s="51"/>
      <c r="K207" s="51"/>
      <c r="L207" s="20"/>
    </row>
    <row r="208" spans="1:12" ht="20.100000000000001" hidden="1" customHeight="1" x14ac:dyDescent="0.25">
      <c r="A208" s="1"/>
      <c r="B208" s="1"/>
      <c r="C208" s="6"/>
      <c r="D208" s="6"/>
      <c r="E208" s="6"/>
      <c r="F208" s="6"/>
      <c r="G208" s="20"/>
      <c r="H208" s="31"/>
      <c r="I208" s="31"/>
      <c r="J208" s="51"/>
      <c r="K208" s="51"/>
      <c r="L208" s="20"/>
    </row>
    <row r="209" spans="1:12" ht="20.100000000000001" hidden="1" customHeight="1" x14ac:dyDescent="0.25">
      <c r="A209" s="1"/>
      <c r="B209" s="1"/>
      <c r="C209" s="6"/>
      <c r="D209" s="6"/>
      <c r="E209" s="6"/>
      <c r="F209" s="6"/>
      <c r="G209" s="20"/>
      <c r="H209" s="31"/>
      <c r="I209" s="31"/>
      <c r="J209" s="51"/>
      <c r="K209" s="51"/>
      <c r="L209" s="20"/>
    </row>
    <row r="210" spans="1:12" ht="20.100000000000001" hidden="1" customHeight="1" x14ac:dyDescent="0.25">
      <c r="A210" s="1"/>
      <c r="B210" s="1"/>
      <c r="C210" s="6"/>
      <c r="D210" s="6"/>
      <c r="E210" s="6"/>
      <c r="F210" s="6"/>
      <c r="G210" s="20"/>
      <c r="H210" s="31"/>
      <c r="I210" s="31"/>
      <c r="J210" s="51"/>
      <c r="K210" s="51"/>
      <c r="L210" s="20"/>
    </row>
    <row r="211" spans="1:12" ht="20.100000000000001" hidden="1" customHeight="1" x14ac:dyDescent="0.25">
      <c r="A211" s="1"/>
      <c r="B211" s="1"/>
      <c r="C211" s="6"/>
      <c r="D211" s="6"/>
      <c r="E211" s="6"/>
      <c r="F211" s="6"/>
      <c r="G211" s="20"/>
      <c r="H211" s="31"/>
      <c r="I211" s="31"/>
      <c r="J211" s="51"/>
      <c r="K211" s="51"/>
      <c r="L211" s="20"/>
    </row>
    <row r="212" spans="1:12" ht="20.100000000000001" hidden="1" customHeight="1" x14ac:dyDescent="0.25">
      <c r="A212" s="1"/>
      <c r="B212" s="1"/>
      <c r="C212" s="6"/>
      <c r="D212" s="6"/>
      <c r="E212" s="6"/>
      <c r="F212" s="6"/>
      <c r="G212" s="20"/>
      <c r="H212" s="31"/>
      <c r="I212" s="31"/>
      <c r="J212" s="51"/>
      <c r="K212" s="51"/>
      <c r="L212" s="20"/>
    </row>
    <row r="213" spans="1:12" s="16" customFormat="1" ht="409.6" hidden="1" customHeight="1" x14ac:dyDescent="0.25">
      <c r="A213" s="41" t="s">
        <v>27</v>
      </c>
      <c r="B213" s="41" t="s">
        <v>107</v>
      </c>
      <c r="C213" s="18">
        <f>SUBTOTAL(9,C214:C234)</f>
        <v>0</v>
      </c>
      <c r="D213" s="18">
        <f>SUBTOTAL(9,D214:D234)</f>
        <v>6640</v>
      </c>
      <c r="E213" s="18">
        <f>SUBTOTAL(9,E214:E234)</f>
        <v>0</v>
      </c>
      <c r="F213" s="18">
        <f>G213-D213</f>
        <v>-6640</v>
      </c>
      <c r="G213" s="18">
        <f>SUBTOTAL(9,G214:G234)</f>
        <v>0</v>
      </c>
      <c r="H213" s="28" t="str">
        <f>IF(C213&lt;&gt;0,E213/C213,"-")</f>
        <v>-</v>
      </c>
      <c r="I213" s="28">
        <f>IF(D213&lt;&gt;0,E213/D213,"-")</f>
        <v>0</v>
      </c>
      <c r="J213" s="52">
        <f>SUBTOTAL(9,J214:J234)</f>
        <v>6640</v>
      </c>
      <c r="K213" s="52">
        <f>SUBTOTAL(9,K214:K234)</f>
        <v>6640</v>
      </c>
      <c r="L213" s="18">
        <f>SUBTOTAL(9,L214:L234)</f>
        <v>0</v>
      </c>
    </row>
    <row r="214" spans="1:12" ht="30" hidden="1" customHeight="1" x14ac:dyDescent="0.25">
      <c r="A214" s="1"/>
      <c r="B214" s="5"/>
      <c r="C214" s="10"/>
      <c r="D214" s="10"/>
      <c r="E214" s="10"/>
      <c r="F214" s="10"/>
      <c r="G214" s="20"/>
      <c r="H214" s="31"/>
      <c r="I214" s="31"/>
      <c r="J214" s="51"/>
      <c r="K214" s="51"/>
      <c r="L214" s="20"/>
    </row>
    <row r="215" spans="1:12" s="16" customFormat="1" ht="409.6" hidden="1" customHeight="1" x14ac:dyDescent="0.25">
      <c r="A215" s="42" t="s">
        <v>27</v>
      </c>
      <c r="B215" s="42" t="s">
        <v>107</v>
      </c>
      <c r="C215" s="23">
        <f>SUBTOTAL(9,C216:C233)</f>
        <v>0</v>
      </c>
      <c r="D215" s="23">
        <f>SUBTOTAL(9,D216:D233)</f>
        <v>6640</v>
      </c>
      <c r="E215" s="23">
        <f>SUBTOTAL(9,E216:E233)</f>
        <v>0</v>
      </c>
      <c r="F215" s="23">
        <f>G215-D215</f>
        <v>-6640</v>
      </c>
      <c r="G215" s="23">
        <f>SUBTOTAL(9,G216:G233)</f>
        <v>0</v>
      </c>
      <c r="H215" s="32" t="str">
        <f>IF(C215&lt;&gt;0,E215/C215,"-")</f>
        <v>-</v>
      </c>
      <c r="I215" s="32">
        <f>IF(D215&lt;&gt;0,E215/D215,"-")</f>
        <v>0</v>
      </c>
      <c r="J215" s="53">
        <f>SUBTOTAL(9,J216:J233)</f>
        <v>6640</v>
      </c>
      <c r="K215" s="53">
        <f>SUBTOTAL(9,K216:K233)</f>
        <v>6640</v>
      </c>
      <c r="L215" s="23">
        <f>SUBTOTAL(9,L216:L233)</f>
        <v>0</v>
      </c>
    </row>
    <row r="216" spans="1:12" ht="30" hidden="1" customHeight="1" x14ac:dyDescent="0.25">
      <c r="A216" s="1"/>
      <c r="B216" s="1"/>
      <c r="C216" s="6"/>
      <c r="D216" s="11"/>
      <c r="E216" s="11"/>
      <c r="F216" s="11"/>
      <c r="G216" s="20"/>
      <c r="H216" s="31"/>
      <c r="I216" s="31"/>
      <c r="J216" s="51"/>
      <c r="K216" s="51"/>
      <c r="L216" s="20"/>
    </row>
    <row r="217" spans="1:12" ht="409.6" hidden="1" customHeight="1" x14ac:dyDescent="0.25">
      <c r="A217" s="43" t="s">
        <v>27</v>
      </c>
      <c r="B217" s="43" t="s">
        <v>107</v>
      </c>
      <c r="C217" s="24">
        <f>SUBTOTAL(9,C218:C232)</f>
        <v>0</v>
      </c>
      <c r="D217" s="24">
        <f>SUBTOTAL(9,D218:D232)</f>
        <v>6640</v>
      </c>
      <c r="E217" s="24">
        <f>SUBTOTAL(9,E218:E232)</f>
        <v>0</v>
      </c>
      <c r="F217" s="24">
        <f>G217-D217</f>
        <v>-6640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0</v>
      </c>
      <c r="J217" s="54">
        <f>SUBTOTAL(9,J218:J232)</f>
        <v>6640</v>
      </c>
      <c r="K217" s="54">
        <f>SUBTOTAL(9,K218:K232)</f>
        <v>6640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409.6" hidden="1" customHeight="1" x14ac:dyDescent="0.25">
      <c r="A219" s="44" t="s">
        <v>27</v>
      </c>
      <c r="B219" s="44" t="s">
        <v>107</v>
      </c>
      <c r="C219" s="26">
        <f>SUBTOTAL(9,C220:C231)</f>
        <v>0</v>
      </c>
      <c r="D219" s="26">
        <f>SUBTOTAL(9,D220:D231)</f>
        <v>6640</v>
      </c>
      <c r="E219" s="26">
        <f>SUBTOTAL(9,E220:E231)</f>
        <v>0</v>
      </c>
      <c r="F219" s="26">
        <f>G219-D219</f>
        <v>-6640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0</v>
      </c>
      <c r="J219" s="55">
        <f>SUBTOTAL(9,J220:J231)</f>
        <v>6640</v>
      </c>
      <c r="K219" s="55">
        <f>SUBTOTAL(9,K220:K231)</f>
        <v>6640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409.6" hidden="1" customHeight="1" x14ac:dyDescent="0.25">
      <c r="A221" s="45" t="s">
        <v>27</v>
      </c>
      <c r="B221" s="45" t="s">
        <v>107</v>
      </c>
      <c r="C221" s="27">
        <f>SUBTOTAL(9,C222:C230)</f>
        <v>0</v>
      </c>
      <c r="D221" s="27">
        <f>SUBTOTAL(9,D222:D230)</f>
        <v>6640</v>
      </c>
      <c r="E221" s="27">
        <f>SUBTOTAL(9,E222:E230)</f>
        <v>0</v>
      </c>
      <c r="F221" s="27">
        <f>G221-D221</f>
        <v>-6640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0</v>
      </c>
      <c r="J221" s="56">
        <f>SUBTOTAL(9,J222:J230)</f>
        <v>6640</v>
      </c>
      <c r="K221" s="56">
        <f>SUBTOTAL(9,K222:K230)</f>
        <v>6640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409.6" hidden="1" customHeight="1" x14ac:dyDescent="0.25">
      <c r="A223" s="46" t="s">
        <v>27</v>
      </c>
      <c r="B223" s="46" t="s">
        <v>107</v>
      </c>
      <c r="C223" s="25">
        <f>SUBTOTAL(9,C224:C229)</f>
        <v>0</v>
      </c>
      <c r="D223" s="25">
        <f>SUBTOTAL(9,D224:D229)</f>
        <v>6640</v>
      </c>
      <c r="E223" s="25">
        <f>SUBTOTAL(9,E224:E229)</f>
        <v>0</v>
      </c>
      <c r="F223" s="25">
        <f>G223-D223</f>
        <v>-6640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0</v>
      </c>
      <c r="J223" s="57">
        <f>SUBTOTAL(9,J224:J229)</f>
        <v>6640</v>
      </c>
      <c r="K223" s="57">
        <f>SUBTOTAL(9,K224:K229)</f>
        <v>6640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27</v>
      </c>
      <c r="B225" s="47" t="s">
        <v>107</v>
      </c>
      <c r="C225" s="14">
        <f>SUBTOTAL(9,C226:C228)</f>
        <v>0</v>
      </c>
      <c r="D225" s="14">
        <f>SUBTOTAL(9,D226:D228)</f>
        <v>6640</v>
      </c>
      <c r="E225" s="14">
        <f>SUBTOTAL(9,E226:E228)</f>
        <v>0</v>
      </c>
      <c r="F225" s="14">
        <f>G225-D225</f>
        <v>-6640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0</v>
      </c>
      <c r="J225" s="58">
        <f>SUBTOTAL(9,J226:J228)</f>
        <v>6640</v>
      </c>
      <c r="K225" s="58">
        <f>SUBTOTAL(9,K226:K228)</f>
        <v>6640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27</v>
      </c>
      <c r="B227" s="48" t="s">
        <v>107</v>
      </c>
      <c r="C227" s="3">
        <v>0</v>
      </c>
      <c r="D227" s="3">
        <v>6640</v>
      </c>
      <c r="E227" s="3">
        <v>0</v>
      </c>
      <c r="F227" s="3">
        <f>G227-D227</f>
        <v>-6640</v>
      </c>
      <c r="G227" s="3"/>
      <c r="H227" s="29" t="str">
        <f>IF(C227&lt;&gt;0,0/C227,"-")</f>
        <v>-</v>
      </c>
      <c r="I227" s="29">
        <f>IF(D227&lt;&gt;0,E227/D227,"-")</f>
        <v>0</v>
      </c>
      <c r="J227" s="59">
        <v>6640</v>
      </c>
      <c r="K227" s="59">
        <v>6640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20.100000000000001" hidden="1" customHeight="1" x14ac:dyDescent="0.25">
      <c r="A233" s="1"/>
      <c r="B233" s="1"/>
      <c r="C233" s="6"/>
      <c r="D233" s="6"/>
      <c r="E233" s="6"/>
      <c r="F233" s="6"/>
      <c r="G233" s="20"/>
      <c r="H233" s="31"/>
      <c r="I233" s="31"/>
      <c r="J233" s="51"/>
      <c r="K233" s="51"/>
      <c r="L233" s="20"/>
    </row>
    <row r="234" spans="1:12" ht="20.100000000000001" hidden="1" customHeight="1" x14ac:dyDescent="0.25">
      <c r="A234" s="1"/>
      <c r="B234" s="1"/>
      <c r="C234" s="6"/>
      <c r="D234" s="6"/>
      <c r="E234" s="6"/>
      <c r="F234" s="6"/>
      <c r="G234" s="20"/>
      <c r="H234" s="31"/>
      <c r="I234" s="31"/>
      <c r="J234" s="51"/>
      <c r="K234" s="51"/>
      <c r="L234" s="20"/>
    </row>
    <row r="235" spans="1:12" hidden="1" x14ac:dyDescent="0.25">
      <c r="A235" s="1"/>
      <c r="B235" s="1"/>
      <c r="C235" s="6"/>
      <c r="D235" s="6"/>
      <c r="E235" s="6"/>
      <c r="F235" s="6"/>
      <c r="G235" s="20"/>
      <c r="H235" s="31"/>
      <c r="I235" s="31"/>
      <c r="J235" s="51"/>
      <c r="K235" s="51"/>
      <c r="L235" s="20"/>
    </row>
    <row r="236" spans="1:12" s="16" customFormat="1" ht="18" customHeight="1" x14ac:dyDescent="0.25">
      <c r="A236" s="39" t="s">
        <v>284</v>
      </c>
      <c r="B236" s="39" t="s">
        <v>285</v>
      </c>
      <c r="C236" s="19">
        <f>SUBTOTAL(9,C237:C304)</f>
        <v>0</v>
      </c>
      <c r="D236" s="19">
        <f>SUBTOTAL(9,D237:D304)</f>
        <v>323210</v>
      </c>
      <c r="E236" s="19">
        <f>SUBTOTAL(9,E237:E304)</f>
        <v>294169.95999999996</v>
      </c>
      <c r="F236" s="19">
        <f>G236-D236</f>
        <v>-323210</v>
      </c>
      <c r="G236" s="19">
        <f>SUBTOTAL(9,G237:G304)</f>
        <v>0</v>
      </c>
      <c r="H236" s="30" t="str">
        <f>IF(C236&lt;&gt;0,E236/C236,"-")</f>
        <v>-</v>
      </c>
      <c r="I236" s="30">
        <f>IF(D236&lt;&gt;0,E236/D236,"-")</f>
        <v>0.91015117106525156</v>
      </c>
      <c r="J236" s="50">
        <f>SUBTOTAL(9,J237:J304)</f>
        <v>43815</v>
      </c>
      <c r="K236" s="50">
        <f>SUBTOTAL(9,K237:K304)</f>
        <v>43815</v>
      </c>
      <c r="L236" s="19">
        <f>SUBTOTAL(9,L237:L304)</f>
        <v>0</v>
      </c>
    </row>
    <row r="237" spans="1:12" ht="30" hidden="1" customHeight="1" x14ac:dyDescent="0.3">
      <c r="A237" s="40"/>
      <c r="B237" s="40"/>
      <c r="C237" s="9"/>
      <c r="D237" s="9"/>
      <c r="E237" s="9"/>
      <c r="F237" s="9"/>
      <c r="G237" s="20"/>
      <c r="H237" s="31"/>
      <c r="I237" s="31"/>
      <c r="J237" s="51"/>
      <c r="K237" s="51"/>
      <c r="L237" s="20"/>
    </row>
    <row r="238" spans="1:12" s="16" customFormat="1" ht="409.6" hidden="1" customHeight="1" x14ac:dyDescent="0.25">
      <c r="A238" s="41" t="s">
        <v>28</v>
      </c>
      <c r="B238" s="41" t="s">
        <v>110</v>
      </c>
      <c r="C238" s="18">
        <f>SUBTOTAL(9,C239:C259)</f>
        <v>0</v>
      </c>
      <c r="D238" s="18">
        <f>SUBTOTAL(9,D239:D259)</f>
        <v>6635</v>
      </c>
      <c r="E238" s="18">
        <f>SUBTOTAL(9,E239:E259)</f>
        <v>0</v>
      </c>
      <c r="F238" s="18">
        <f>G238-D238</f>
        <v>-6635</v>
      </c>
      <c r="G238" s="18">
        <f>SUBTOTAL(9,G239:G259)</f>
        <v>0</v>
      </c>
      <c r="H238" s="28" t="str">
        <f>IF(C238&lt;&gt;0,E238/C238,"-")</f>
        <v>-</v>
      </c>
      <c r="I238" s="28">
        <f>IF(D238&lt;&gt;0,E238/D238,"-")</f>
        <v>0</v>
      </c>
      <c r="J238" s="52">
        <f>SUBTOTAL(9,J239:J259)</f>
        <v>0</v>
      </c>
      <c r="K238" s="52">
        <f>SUBTOTAL(9,K239:K259)</f>
        <v>0</v>
      </c>
      <c r="L238" s="18">
        <f>SUBTOTAL(9,L239:L259)</f>
        <v>0</v>
      </c>
    </row>
    <row r="239" spans="1:12" ht="30" hidden="1" customHeight="1" x14ac:dyDescent="0.25">
      <c r="A239" s="1"/>
      <c r="B239" s="5"/>
      <c r="C239" s="10"/>
      <c r="D239" s="10"/>
      <c r="E239" s="10"/>
      <c r="F239" s="10"/>
      <c r="G239" s="20"/>
      <c r="H239" s="31"/>
      <c r="I239" s="31"/>
      <c r="J239" s="51"/>
      <c r="K239" s="51"/>
      <c r="L239" s="20"/>
    </row>
    <row r="240" spans="1:12" s="16" customFormat="1" ht="409.6" hidden="1" customHeight="1" x14ac:dyDescent="0.25">
      <c r="A240" s="42" t="s">
        <v>28</v>
      </c>
      <c r="B240" s="42" t="s">
        <v>110</v>
      </c>
      <c r="C240" s="23">
        <f>SUBTOTAL(9,C241:C258)</f>
        <v>0</v>
      </c>
      <c r="D240" s="23">
        <f>SUBTOTAL(9,D241:D258)</f>
        <v>6635</v>
      </c>
      <c r="E240" s="23">
        <f>SUBTOTAL(9,E241:E258)</f>
        <v>0</v>
      </c>
      <c r="F240" s="23">
        <f>G240-D240</f>
        <v>-6635</v>
      </c>
      <c r="G240" s="23">
        <f>SUBTOTAL(9,G241:G258)</f>
        <v>0</v>
      </c>
      <c r="H240" s="32" t="str">
        <f>IF(C240&lt;&gt;0,E240/C240,"-")</f>
        <v>-</v>
      </c>
      <c r="I240" s="32">
        <f>IF(D240&lt;&gt;0,E240/D240,"-")</f>
        <v>0</v>
      </c>
      <c r="J240" s="53">
        <f>SUBTOTAL(9,J241:J258)</f>
        <v>0</v>
      </c>
      <c r="K240" s="53">
        <f>SUBTOTAL(9,K241:K258)</f>
        <v>0</v>
      </c>
      <c r="L240" s="23">
        <f>SUBTOTAL(9,L241:L258)</f>
        <v>0</v>
      </c>
    </row>
    <row r="241" spans="1:12" ht="30" hidden="1" customHeight="1" x14ac:dyDescent="0.25">
      <c r="A241" s="1"/>
      <c r="B241" s="1"/>
      <c r="C241" s="6"/>
      <c r="D241" s="11"/>
      <c r="E241" s="11"/>
      <c r="F241" s="11"/>
      <c r="G241" s="20"/>
      <c r="H241" s="31"/>
      <c r="I241" s="31"/>
      <c r="J241" s="51"/>
      <c r="K241" s="51"/>
      <c r="L241" s="20"/>
    </row>
    <row r="242" spans="1:12" ht="409.6" hidden="1" customHeight="1" x14ac:dyDescent="0.25">
      <c r="A242" s="43" t="s">
        <v>28</v>
      </c>
      <c r="B242" s="43" t="s">
        <v>110</v>
      </c>
      <c r="C242" s="24">
        <f>SUBTOTAL(9,C243:C257)</f>
        <v>0</v>
      </c>
      <c r="D242" s="24">
        <f>SUBTOTAL(9,D243:D257)</f>
        <v>6635</v>
      </c>
      <c r="E242" s="24">
        <f>SUBTOTAL(9,E243:E257)</f>
        <v>0</v>
      </c>
      <c r="F242" s="24">
        <f>G242-D242</f>
        <v>-6635</v>
      </c>
      <c r="G242" s="24">
        <f>SUBTOTAL(9,G243:G257)</f>
        <v>0</v>
      </c>
      <c r="H242" s="33" t="str">
        <f>IF(C242&lt;&gt;0,E242/C242,"-")</f>
        <v>-</v>
      </c>
      <c r="I242" s="33">
        <f>IF(D242&lt;&gt;0,E242/D242,"-")</f>
        <v>0</v>
      </c>
      <c r="J242" s="54">
        <f>SUBTOTAL(9,J243:J257)</f>
        <v>0</v>
      </c>
      <c r="K242" s="54">
        <f>SUBTOTAL(9,K243:K257)</f>
        <v>0</v>
      </c>
      <c r="L242" s="24">
        <f>SUBTOTAL(9,L243:L257)</f>
        <v>0</v>
      </c>
    </row>
    <row r="243" spans="1:12" ht="30" hidden="1" customHeight="1" x14ac:dyDescent="0.25">
      <c r="A243" s="1"/>
      <c r="B243" s="1"/>
      <c r="C243" s="6"/>
      <c r="D243" s="12"/>
      <c r="E243" s="12"/>
      <c r="F243" s="12"/>
      <c r="G243" s="20"/>
      <c r="H243" s="31"/>
      <c r="I243" s="31"/>
      <c r="J243" s="51"/>
      <c r="K243" s="51"/>
      <c r="L243" s="20"/>
    </row>
    <row r="244" spans="1:12" ht="409.6" hidden="1" customHeight="1" x14ac:dyDescent="0.25">
      <c r="A244" s="44" t="s">
        <v>28</v>
      </c>
      <c r="B244" s="44" t="s">
        <v>110</v>
      </c>
      <c r="C244" s="26">
        <f>SUBTOTAL(9,C245:C256)</f>
        <v>0</v>
      </c>
      <c r="D244" s="26">
        <f>SUBTOTAL(9,D245:D256)</f>
        <v>6635</v>
      </c>
      <c r="E244" s="26">
        <f>SUBTOTAL(9,E245:E256)</f>
        <v>0</v>
      </c>
      <c r="F244" s="26">
        <f>G244-D244</f>
        <v>-6635</v>
      </c>
      <c r="G244" s="26">
        <f>SUBTOTAL(9,G245:G256)</f>
        <v>0</v>
      </c>
      <c r="H244" s="34" t="str">
        <f>IF(C244&lt;&gt;0,E244/C244,"-")</f>
        <v>-</v>
      </c>
      <c r="I244" s="34">
        <f>IF(D244&lt;&gt;0,E244/D244,"-")</f>
        <v>0</v>
      </c>
      <c r="J244" s="55">
        <f>SUBTOTAL(9,J245:J256)</f>
        <v>0</v>
      </c>
      <c r="K244" s="55">
        <f>SUBTOTAL(9,K245:K256)</f>
        <v>0</v>
      </c>
      <c r="L244" s="26">
        <f>SUBTOTAL(9,L245:L256)</f>
        <v>0</v>
      </c>
    </row>
    <row r="245" spans="1:12" ht="30" hidden="1" customHeight="1" x14ac:dyDescent="0.25">
      <c r="A245" s="1"/>
      <c r="B245" s="1"/>
      <c r="C245" s="6"/>
      <c r="D245" s="13"/>
      <c r="E245" s="13"/>
      <c r="F245" s="13"/>
      <c r="G245" s="20"/>
      <c r="H245" s="31"/>
      <c r="I245" s="31"/>
      <c r="J245" s="51"/>
      <c r="K245" s="51"/>
      <c r="L245" s="20"/>
    </row>
    <row r="246" spans="1:12" ht="409.6" hidden="1" customHeight="1" x14ac:dyDescent="0.25">
      <c r="A246" s="45" t="s">
        <v>28</v>
      </c>
      <c r="B246" s="45" t="s">
        <v>110</v>
      </c>
      <c r="C246" s="27">
        <f>SUBTOTAL(9,C247:C255)</f>
        <v>0</v>
      </c>
      <c r="D246" s="27">
        <f>SUBTOTAL(9,D247:D255)</f>
        <v>6635</v>
      </c>
      <c r="E246" s="27">
        <f>SUBTOTAL(9,E247:E255)</f>
        <v>0</v>
      </c>
      <c r="F246" s="27">
        <f>G246-D246</f>
        <v>-6635</v>
      </c>
      <c r="G246" s="27">
        <f>SUBTOTAL(9,G247:G255)</f>
        <v>0</v>
      </c>
      <c r="H246" s="35" t="str">
        <f>IF(C246&lt;&gt;0,E246/C246,"-")</f>
        <v>-</v>
      </c>
      <c r="I246" s="35">
        <f>IF(D246&lt;&gt;0,E246/D246,"-")</f>
        <v>0</v>
      </c>
      <c r="J246" s="56">
        <f>SUBTOTAL(9,J247:J255)</f>
        <v>0</v>
      </c>
      <c r="K246" s="56">
        <f>SUBTOTAL(9,K247:K255)</f>
        <v>0</v>
      </c>
      <c r="L246" s="27">
        <f>SUBTOTAL(9,L247:L255)</f>
        <v>0</v>
      </c>
    </row>
    <row r="247" spans="1:12" ht="30" hidden="1" customHeight="1" x14ac:dyDescent="0.25">
      <c r="A247" s="1"/>
      <c r="B247" s="1"/>
      <c r="C247" s="6"/>
      <c r="D247" s="14"/>
      <c r="E247" s="14"/>
      <c r="F247" s="14"/>
      <c r="G247" s="20"/>
      <c r="H247" s="31"/>
      <c r="I247" s="31"/>
      <c r="J247" s="51"/>
      <c r="K247" s="51"/>
      <c r="L247" s="20"/>
    </row>
    <row r="248" spans="1:12" ht="409.6" hidden="1" customHeight="1" x14ac:dyDescent="0.25">
      <c r="A248" s="46" t="s">
        <v>28</v>
      </c>
      <c r="B248" s="46" t="s">
        <v>110</v>
      </c>
      <c r="C248" s="25">
        <f>SUBTOTAL(9,C249:C254)</f>
        <v>0</v>
      </c>
      <c r="D248" s="25">
        <f>SUBTOTAL(9,D249:D254)</f>
        <v>6635</v>
      </c>
      <c r="E248" s="25">
        <f>SUBTOTAL(9,E249:E254)</f>
        <v>0</v>
      </c>
      <c r="F248" s="25">
        <f>G248-D248</f>
        <v>-6635</v>
      </c>
      <c r="G248" s="25">
        <f>SUBTOTAL(9,G249:G254)</f>
        <v>0</v>
      </c>
      <c r="H248" s="36" t="str">
        <f>IF(C248&lt;&gt;0,E248/C248,"-")</f>
        <v>-</v>
      </c>
      <c r="I248" s="36">
        <f>IF(D248&lt;&gt;0,E248/D248,"-")</f>
        <v>0</v>
      </c>
      <c r="J248" s="57">
        <f>SUBTOTAL(9,J249:J254)</f>
        <v>0</v>
      </c>
      <c r="K248" s="57">
        <f>SUBTOTAL(9,K249:K254)</f>
        <v>0</v>
      </c>
      <c r="L248" s="25">
        <f>SUBTOTAL(9,L249:L254)</f>
        <v>0</v>
      </c>
    </row>
    <row r="249" spans="1:12" ht="22.5" hidden="1" customHeight="1" x14ac:dyDescent="0.25">
      <c r="A249" s="1"/>
      <c r="B249" s="1"/>
      <c r="C249" s="6"/>
      <c r="D249" s="14"/>
      <c r="E249" s="14"/>
      <c r="F249" s="14"/>
      <c r="G249" s="14"/>
      <c r="H249" s="37"/>
      <c r="I249" s="37"/>
      <c r="J249" s="58"/>
      <c r="K249" s="58"/>
      <c r="L249" s="14"/>
    </row>
    <row r="250" spans="1:12" ht="409.6" hidden="1" customHeight="1" x14ac:dyDescent="0.25">
      <c r="A250" s="47" t="s">
        <v>28</v>
      </c>
      <c r="B250" s="47" t="s">
        <v>110</v>
      </c>
      <c r="C250" s="14">
        <f>SUBTOTAL(9,C251:C253)</f>
        <v>0</v>
      </c>
      <c r="D250" s="14">
        <f>SUBTOTAL(9,D251:D253)</f>
        <v>6635</v>
      </c>
      <c r="E250" s="14">
        <f>SUBTOTAL(9,E251:E253)</f>
        <v>0</v>
      </c>
      <c r="F250" s="14">
        <f>G250-D250</f>
        <v>-6635</v>
      </c>
      <c r="G250" s="14">
        <f>SUBTOTAL(9,G251:G253)</f>
        <v>0</v>
      </c>
      <c r="H250" s="37" t="str">
        <f>IF(C250&lt;&gt;0,E250/C250,"-")</f>
        <v>-</v>
      </c>
      <c r="I250" s="37">
        <f>IF(D250&lt;&gt;0,E250/D250,"-")</f>
        <v>0</v>
      </c>
      <c r="J250" s="58">
        <f>SUBTOTAL(9,J251:J253)</f>
        <v>0</v>
      </c>
      <c r="K250" s="58">
        <f>SUBTOTAL(9,K251:K253)</f>
        <v>0</v>
      </c>
      <c r="L250" s="14">
        <f>SUBTOTAL(9,L251:L253)</f>
        <v>0</v>
      </c>
    </row>
    <row r="251" spans="1:12" ht="30" hidden="1" customHeight="1" x14ac:dyDescent="0.25">
      <c r="A251" s="1"/>
      <c r="B251" s="1"/>
      <c r="C251" s="6"/>
      <c r="D251" s="21"/>
      <c r="E251" s="21"/>
      <c r="F251" s="21"/>
      <c r="G251" s="20"/>
      <c r="H251" s="31"/>
      <c r="I251" s="31"/>
      <c r="J251" s="51"/>
      <c r="K251" s="51"/>
      <c r="L251" s="20"/>
    </row>
    <row r="252" spans="1:12" ht="15" customHeight="1" x14ac:dyDescent="0.25">
      <c r="A252" s="48" t="s">
        <v>28</v>
      </c>
      <c r="B252" s="48" t="s">
        <v>110</v>
      </c>
      <c r="C252" s="3">
        <v>0</v>
      </c>
      <c r="D252" s="3">
        <v>6635</v>
      </c>
      <c r="E252" s="3">
        <v>0</v>
      </c>
      <c r="F252" s="3">
        <f>G252-D252</f>
        <v>-6635</v>
      </c>
      <c r="G252" s="3"/>
      <c r="H252" s="29" t="str">
        <f>IF(C252&lt;&gt;0,0/C252,"-")</f>
        <v>-</v>
      </c>
      <c r="I252" s="29">
        <f>IF(D252&lt;&gt;0,E252/D252,"-")</f>
        <v>0</v>
      </c>
      <c r="J252" s="59">
        <v>0</v>
      </c>
      <c r="K252" s="59">
        <v>0</v>
      </c>
      <c r="L252" s="49">
        <v>0</v>
      </c>
    </row>
    <row r="253" spans="1:12" hidden="1" x14ac:dyDescent="0.25">
      <c r="A253" s="1"/>
      <c r="B253" s="1"/>
      <c r="C253" s="6"/>
      <c r="D253" s="3"/>
      <c r="E253" s="3"/>
      <c r="F253" s="3"/>
      <c r="G253" s="3"/>
      <c r="H253" s="29"/>
      <c r="I253" s="29"/>
      <c r="J253" s="59"/>
      <c r="K253" s="59"/>
      <c r="L253" s="3"/>
    </row>
    <row r="254" spans="1:12" hidden="1" x14ac:dyDescent="0.25">
      <c r="A254" s="1"/>
      <c r="B254" s="1"/>
      <c r="C254" s="6"/>
      <c r="D254" s="6"/>
      <c r="E254" s="6"/>
      <c r="F254" s="6"/>
      <c r="G254" s="20"/>
      <c r="H254" s="31"/>
      <c r="I254" s="31"/>
      <c r="J254" s="51"/>
      <c r="K254" s="51"/>
      <c r="L254" s="20"/>
    </row>
    <row r="255" spans="1:12" ht="20.100000000000001" hidden="1" customHeight="1" x14ac:dyDescent="0.25">
      <c r="A255" s="1"/>
      <c r="B255" s="1"/>
      <c r="C255" s="6"/>
      <c r="D255" s="6"/>
      <c r="E255" s="6"/>
      <c r="F255" s="6"/>
      <c r="G255" s="20"/>
      <c r="H255" s="31"/>
      <c r="I255" s="31"/>
      <c r="J255" s="51"/>
      <c r="K255" s="51"/>
      <c r="L255" s="20"/>
    </row>
    <row r="256" spans="1:12" ht="20.100000000000001" hidden="1" customHeight="1" x14ac:dyDescent="0.25">
      <c r="A256" s="1"/>
      <c r="B256" s="1"/>
      <c r="C256" s="6"/>
      <c r="D256" s="6"/>
      <c r="E256" s="6"/>
      <c r="F256" s="6"/>
      <c r="G256" s="20"/>
      <c r="H256" s="31"/>
      <c r="I256" s="31"/>
      <c r="J256" s="51"/>
      <c r="K256" s="51"/>
      <c r="L256" s="20"/>
    </row>
    <row r="257" spans="1:12" ht="20.100000000000001" hidden="1" customHeight="1" x14ac:dyDescent="0.25">
      <c r="A257" s="1"/>
      <c r="B257" s="1"/>
      <c r="C257" s="6"/>
      <c r="D257" s="6"/>
      <c r="E257" s="6"/>
      <c r="F257" s="6"/>
      <c r="G257" s="20"/>
      <c r="H257" s="31"/>
      <c r="I257" s="31"/>
      <c r="J257" s="51"/>
      <c r="K257" s="51"/>
      <c r="L257" s="20"/>
    </row>
    <row r="258" spans="1:12" ht="20.100000000000001" hidden="1" customHeight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s="16" customFormat="1" ht="409.6" hidden="1" customHeight="1" x14ac:dyDescent="0.25">
      <c r="A260" s="41" t="s">
        <v>29</v>
      </c>
      <c r="B260" s="41" t="s">
        <v>136</v>
      </c>
      <c r="C260" s="18">
        <f>SUBTOTAL(9,C261:C281)</f>
        <v>0</v>
      </c>
      <c r="D260" s="18">
        <f>SUBTOTAL(9,D261:D281)</f>
        <v>36515</v>
      </c>
      <c r="E260" s="18">
        <f>SUBTOTAL(9,E261:E281)</f>
        <v>178290.74</v>
      </c>
      <c r="F260" s="18">
        <f>G260-D260</f>
        <v>-36515</v>
      </c>
      <c r="G260" s="18">
        <f>SUBTOTAL(9,G261:G281)</f>
        <v>0</v>
      </c>
      <c r="H260" s="28" t="str">
        <f>IF(C260&lt;&gt;0,E260/C260,"-")</f>
        <v>-</v>
      </c>
      <c r="I260" s="28">
        <f>IF(D260&lt;&gt;0,E260/D260,"-")</f>
        <v>4.8826712310009581</v>
      </c>
      <c r="J260" s="52">
        <f>SUBTOTAL(9,J261:J281)</f>
        <v>32520</v>
      </c>
      <c r="K260" s="52">
        <f>SUBTOTAL(9,K261:K281)</f>
        <v>32520</v>
      </c>
      <c r="L260" s="18">
        <f>SUBTOTAL(9,L261:L281)</f>
        <v>0</v>
      </c>
    </row>
    <row r="261" spans="1:12" ht="30" hidden="1" customHeight="1" x14ac:dyDescent="0.25">
      <c r="A261" s="1"/>
      <c r="B261" s="5"/>
      <c r="C261" s="10"/>
      <c r="D261" s="10"/>
      <c r="E261" s="10"/>
      <c r="F261" s="10"/>
      <c r="G261" s="20"/>
      <c r="H261" s="31"/>
      <c r="I261" s="31"/>
      <c r="J261" s="51"/>
      <c r="K261" s="51"/>
      <c r="L261" s="20"/>
    </row>
    <row r="262" spans="1:12" s="16" customFormat="1" ht="409.6" hidden="1" customHeight="1" x14ac:dyDescent="0.25">
      <c r="A262" s="42" t="s">
        <v>29</v>
      </c>
      <c r="B262" s="42" t="s">
        <v>136</v>
      </c>
      <c r="C262" s="23">
        <f>SUBTOTAL(9,C263:C280)</f>
        <v>0</v>
      </c>
      <c r="D262" s="23">
        <f>SUBTOTAL(9,D263:D280)</f>
        <v>36515</v>
      </c>
      <c r="E262" s="23">
        <f>SUBTOTAL(9,E263:E280)</f>
        <v>178290.74</v>
      </c>
      <c r="F262" s="23">
        <f>G262-D262</f>
        <v>-36515</v>
      </c>
      <c r="G262" s="23">
        <f>SUBTOTAL(9,G263:G280)</f>
        <v>0</v>
      </c>
      <c r="H262" s="32" t="str">
        <f>IF(C262&lt;&gt;0,E262/C262,"-")</f>
        <v>-</v>
      </c>
      <c r="I262" s="32">
        <f>IF(D262&lt;&gt;0,E262/D262,"-")</f>
        <v>4.8826712310009581</v>
      </c>
      <c r="J262" s="53">
        <f>SUBTOTAL(9,J263:J280)</f>
        <v>32520</v>
      </c>
      <c r="K262" s="53">
        <f>SUBTOTAL(9,K263:K280)</f>
        <v>32520</v>
      </c>
      <c r="L262" s="23">
        <f>SUBTOTAL(9,L263:L280)</f>
        <v>0</v>
      </c>
    </row>
    <row r="263" spans="1:12" ht="30" hidden="1" customHeight="1" x14ac:dyDescent="0.25">
      <c r="A263" s="1"/>
      <c r="B263" s="1"/>
      <c r="C263" s="6"/>
      <c r="D263" s="11"/>
      <c r="E263" s="11"/>
      <c r="F263" s="11"/>
      <c r="G263" s="20"/>
      <c r="H263" s="31"/>
      <c r="I263" s="31"/>
      <c r="J263" s="51"/>
      <c r="K263" s="51"/>
      <c r="L263" s="20"/>
    </row>
    <row r="264" spans="1:12" ht="409.6" hidden="1" customHeight="1" x14ac:dyDescent="0.25">
      <c r="A264" s="43" t="s">
        <v>29</v>
      </c>
      <c r="B264" s="43" t="s">
        <v>136</v>
      </c>
      <c r="C264" s="24">
        <f>SUBTOTAL(9,C265:C279)</f>
        <v>0</v>
      </c>
      <c r="D264" s="24">
        <f>SUBTOTAL(9,D265:D279)</f>
        <v>36515</v>
      </c>
      <c r="E264" s="24">
        <f>SUBTOTAL(9,E265:E279)</f>
        <v>178290.74</v>
      </c>
      <c r="F264" s="24">
        <f>G264-D264</f>
        <v>-36515</v>
      </c>
      <c r="G264" s="24">
        <f>SUBTOTAL(9,G265:G279)</f>
        <v>0</v>
      </c>
      <c r="H264" s="33" t="str">
        <f>IF(C264&lt;&gt;0,E264/C264,"-")</f>
        <v>-</v>
      </c>
      <c r="I264" s="33">
        <f>IF(D264&lt;&gt;0,E264/D264,"-")</f>
        <v>4.8826712310009581</v>
      </c>
      <c r="J264" s="54">
        <f>SUBTOTAL(9,J265:J279)</f>
        <v>32520</v>
      </c>
      <c r="K264" s="54">
        <f>SUBTOTAL(9,K265:K279)</f>
        <v>32520</v>
      </c>
      <c r="L264" s="24">
        <f>SUBTOTAL(9,L265:L279)</f>
        <v>0</v>
      </c>
    </row>
    <row r="265" spans="1:12" ht="30" hidden="1" customHeight="1" x14ac:dyDescent="0.25">
      <c r="A265" s="1"/>
      <c r="B265" s="1"/>
      <c r="C265" s="6"/>
      <c r="D265" s="12"/>
      <c r="E265" s="12"/>
      <c r="F265" s="12"/>
      <c r="G265" s="20"/>
      <c r="H265" s="31"/>
      <c r="I265" s="31"/>
      <c r="J265" s="51"/>
      <c r="K265" s="51"/>
      <c r="L265" s="20"/>
    </row>
    <row r="266" spans="1:12" ht="409.6" hidden="1" customHeight="1" x14ac:dyDescent="0.25">
      <c r="A266" s="44" t="s">
        <v>29</v>
      </c>
      <c r="B266" s="44" t="s">
        <v>136</v>
      </c>
      <c r="C266" s="26">
        <f>SUBTOTAL(9,C267:C278)</f>
        <v>0</v>
      </c>
      <c r="D266" s="26">
        <f>SUBTOTAL(9,D267:D278)</f>
        <v>36515</v>
      </c>
      <c r="E266" s="26">
        <f>SUBTOTAL(9,E267:E278)</f>
        <v>178290.74</v>
      </c>
      <c r="F266" s="26">
        <f>G266-D266</f>
        <v>-36515</v>
      </c>
      <c r="G266" s="26">
        <f>SUBTOTAL(9,G267:G278)</f>
        <v>0</v>
      </c>
      <c r="H266" s="34" t="str">
        <f>IF(C266&lt;&gt;0,E266/C266,"-")</f>
        <v>-</v>
      </c>
      <c r="I266" s="34">
        <f>IF(D266&lt;&gt;0,E266/D266,"-")</f>
        <v>4.8826712310009581</v>
      </c>
      <c r="J266" s="55">
        <f>SUBTOTAL(9,J267:J278)</f>
        <v>32520</v>
      </c>
      <c r="K266" s="55">
        <f>SUBTOTAL(9,K267:K278)</f>
        <v>32520</v>
      </c>
      <c r="L266" s="26">
        <f>SUBTOTAL(9,L267:L278)</f>
        <v>0</v>
      </c>
    </row>
    <row r="267" spans="1:12" ht="30" hidden="1" customHeight="1" x14ac:dyDescent="0.25">
      <c r="A267" s="1"/>
      <c r="B267" s="1"/>
      <c r="C267" s="6"/>
      <c r="D267" s="13"/>
      <c r="E267" s="13"/>
      <c r="F267" s="13"/>
      <c r="G267" s="20"/>
      <c r="H267" s="31"/>
      <c r="I267" s="31"/>
      <c r="J267" s="51"/>
      <c r="K267" s="51"/>
      <c r="L267" s="20"/>
    </row>
    <row r="268" spans="1:12" ht="409.6" hidden="1" customHeight="1" x14ac:dyDescent="0.25">
      <c r="A268" s="45" t="s">
        <v>29</v>
      </c>
      <c r="B268" s="45" t="s">
        <v>136</v>
      </c>
      <c r="C268" s="27">
        <f>SUBTOTAL(9,C269:C277)</f>
        <v>0</v>
      </c>
      <c r="D268" s="27">
        <f>SUBTOTAL(9,D269:D277)</f>
        <v>36515</v>
      </c>
      <c r="E268" s="27">
        <f>SUBTOTAL(9,E269:E277)</f>
        <v>178290.74</v>
      </c>
      <c r="F268" s="27">
        <f>G268-D268</f>
        <v>-36515</v>
      </c>
      <c r="G268" s="27">
        <f>SUBTOTAL(9,G269:G277)</f>
        <v>0</v>
      </c>
      <c r="H268" s="35" t="str">
        <f>IF(C268&lt;&gt;0,E268/C268,"-")</f>
        <v>-</v>
      </c>
      <c r="I268" s="35">
        <f>IF(D268&lt;&gt;0,E268/D268,"-")</f>
        <v>4.8826712310009581</v>
      </c>
      <c r="J268" s="56">
        <f>SUBTOTAL(9,J269:J277)</f>
        <v>32520</v>
      </c>
      <c r="K268" s="56">
        <f>SUBTOTAL(9,K269:K277)</f>
        <v>32520</v>
      </c>
      <c r="L268" s="27">
        <f>SUBTOTAL(9,L269:L277)</f>
        <v>0</v>
      </c>
    </row>
    <row r="269" spans="1:12" ht="30" hidden="1" customHeight="1" x14ac:dyDescent="0.25">
      <c r="A269" s="1"/>
      <c r="B269" s="1"/>
      <c r="C269" s="6"/>
      <c r="D269" s="14"/>
      <c r="E269" s="14"/>
      <c r="F269" s="14"/>
      <c r="G269" s="20"/>
      <c r="H269" s="31"/>
      <c r="I269" s="31"/>
      <c r="J269" s="51"/>
      <c r="K269" s="51"/>
      <c r="L269" s="20"/>
    </row>
    <row r="270" spans="1:12" ht="409.6" hidden="1" customHeight="1" x14ac:dyDescent="0.25">
      <c r="A270" s="46" t="s">
        <v>29</v>
      </c>
      <c r="B270" s="46" t="s">
        <v>136</v>
      </c>
      <c r="C270" s="25">
        <f>SUBTOTAL(9,C271:C276)</f>
        <v>0</v>
      </c>
      <c r="D270" s="25">
        <f>SUBTOTAL(9,D271:D276)</f>
        <v>36515</v>
      </c>
      <c r="E270" s="25">
        <f>SUBTOTAL(9,E271:E276)</f>
        <v>178290.74</v>
      </c>
      <c r="F270" s="25">
        <f>G270-D270</f>
        <v>-36515</v>
      </c>
      <c r="G270" s="25">
        <f>SUBTOTAL(9,G271:G276)</f>
        <v>0</v>
      </c>
      <c r="H270" s="36" t="str">
        <f>IF(C270&lt;&gt;0,E270/C270,"-")</f>
        <v>-</v>
      </c>
      <c r="I270" s="36">
        <f>IF(D270&lt;&gt;0,E270/D270,"-")</f>
        <v>4.8826712310009581</v>
      </c>
      <c r="J270" s="57">
        <f>SUBTOTAL(9,J271:J276)</f>
        <v>32520</v>
      </c>
      <c r="K270" s="57">
        <f>SUBTOTAL(9,K271:K276)</f>
        <v>32520</v>
      </c>
      <c r="L270" s="25">
        <f>SUBTOTAL(9,L271:L276)</f>
        <v>0</v>
      </c>
    </row>
    <row r="271" spans="1:12" ht="22.5" hidden="1" customHeight="1" x14ac:dyDescent="0.25">
      <c r="A271" s="1"/>
      <c r="B271" s="1"/>
      <c r="C271" s="6"/>
      <c r="D271" s="14"/>
      <c r="E271" s="14"/>
      <c r="F271" s="14"/>
      <c r="G271" s="14"/>
      <c r="H271" s="37"/>
      <c r="I271" s="37"/>
      <c r="J271" s="58"/>
      <c r="K271" s="58"/>
      <c r="L271" s="14"/>
    </row>
    <row r="272" spans="1:12" ht="409.6" hidden="1" customHeight="1" x14ac:dyDescent="0.25">
      <c r="A272" s="47" t="s">
        <v>29</v>
      </c>
      <c r="B272" s="47" t="s">
        <v>136</v>
      </c>
      <c r="C272" s="14">
        <f>SUBTOTAL(9,C273:C275)</f>
        <v>0</v>
      </c>
      <c r="D272" s="14">
        <f>SUBTOTAL(9,D273:D275)</f>
        <v>36515</v>
      </c>
      <c r="E272" s="14">
        <f>SUBTOTAL(9,E273:E275)</f>
        <v>178290.74</v>
      </c>
      <c r="F272" s="14">
        <f>G272-D272</f>
        <v>-36515</v>
      </c>
      <c r="G272" s="14">
        <f>SUBTOTAL(9,G273:G275)</f>
        <v>0</v>
      </c>
      <c r="H272" s="37" t="str">
        <f>IF(C272&lt;&gt;0,E272/C272,"-")</f>
        <v>-</v>
      </c>
      <c r="I272" s="37">
        <f>IF(D272&lt;&gt;0,E272/D272,"-")</f>
        <v>4.8826712310009581</v>
      </c>
      <c r="J272" s="58">
        <f>SUBTOTAL(9,J273:J275)</f>
        <v>32520</v>
      </c>
      <c r="K272" s="58">
        <f>SUBTOTAL(9,K273:K275)</f>
        <v>32520</v>
      </c>
      <c r="L272" s="14">
        <f>SUBTOTAL(9,L273:L275)</f>
        <v>0</v>
      </c>
    </row>
    <row r="273" spans="1:12" ht="30" hidden="1" customHeight="1" x14ac:dyDescent="0.25">
      <c r="A273" s="1"/>
      <c r="B273" s="1"/>
      <c r="C273" s="6"/>
      <c r="D273" s="21"/>
      <c r="E273" s="21"/>
      <c r="F273" s="21"/>
      <c r="G273" s="20"/>
      <c r="H273" s="31"/>
      <c r="I273" s="31"/>
      <c r="J273" s="51"/>
      <c r="K273" s="51"/>
      <c r="L273" s="20"/>
    </row>
    <row r="274" spans="1:12" ht="15" customHeight="1" x14ac:dyDescent="0.25">
      <c r="A274" s="48" t="s">
        <v>29</v>
      </c>
      <c r="B274" s="48" t="s">
        <v>136</v>
      </c>
      <c r="C274" s="3">
        <v>0</v>
      </c>
      <c r="D274" s="3">
        <v>36515</v>
      </c>
      <c r="E274" s="3">
        <v>178290.74</v>
      </c>
      <c r="F274" s="3">
        <f>G274-D274</f>
        <v>-36515</v>
      </c>
      <c r="G274" s="3"/>
      <c r="H274" s="29" t="str">
        <f>IF(C274&lt;&gt;0,0/C274,"-")</f>
        <v>-</v>
      </c>
      <c r="I274" s="29">
        <f>IF(D274&lt;&gt;0,E274/D274,"-")</f>
        <v>4.8826712310009581</v>
      </c>
      <c r="J274" s="59">
        <v>32520</v>
      </c>
      <c r="K274" s="59">
        <v>32520</v>
      </c>
      <c r="L274" s="49">
        <v>0</v>
      </c>
    </row>
    <row r="275" spans="1:12" hidden="1" x14ac:dyDescent="0.25">
      <c r="A275" s="1"/>
      <c r="B275" s="1"/>
      <c r="C275" s="6"/>
      <c r="D275" s="3"/>
      <c r="E275" s="3"/>
      <c r="F275" s="3"/>
      <c r="G275" s="3"/>
      <c r="H275" s="29"/>
      <c r="I275" s="29"/>
      <c r="J275" s="59"/>
      <c r="K275" s="59"/>
      <c r="L275" s="3"/>
    </row>
    <row r="276" spans="1:12" hidden="1" x14ac:dyDescent="0.25">
      <c r="A276" s="1"/>
      <c r="B276" s="1"/>
      <c r="C276" s="6"/>
      <c r="D276" s="6"/>
      <c r="E276" s="6"/>
      <c r="F276" s="6"/>
      <c r="G276" s="20"/>
      <c r="H276" s="31"/>
      <c r="I276" s="31"/>
      <c r="J276" s="51"/>
      <c r="K276" s="51"/>
      <c r="L276" s="20"/>
    </row>
    <row r="277" spans="1:12" ht="20.100000000000001" hidden="1" customHeight="1" x14ac:dyDescent="0.25">
      <c r="A277" s="1"/>
      <c r="B277" s="1"/>
      <c r="C277" s="6"/>
      <c r="D277" s="6"/>
      <c r="E277" s="6"/>
      <c r="F277" s="6"/>
      <c r="G277" s="20"/>
      <c r="H277" s="31"/>
      <c r="I277" s="31"/>
      <c r="J277" s="51"/>
      <c r="K277" s="51"/>
      <c r="L277" s="20"/>
    </row>
    <row r="278" spans="1:12" ht="20.100000000000001" hidden="1" customHeight="1" x14ac:dyDescent="0.25">
      <c r="A278" s="1"/>
      <c r="B278" s="1"/>
      <c r="C278" s="6"/>
      <c r="D278" s="6"/>
      <c r="E278" s="6"/>
      <c r="F278" s="6"/>
      <c r="G278" s="20"/>
      <c r="H278" s="31"/>
      <c r="I278" s="31"/>
      <c r="J278" s="51"/>
      <c r="K278" s="51"/>
      <c r="L278" s="20"/>
    </row>
    <row r="279" spans="1:12" ht="20.100000000000001" hidden="1" customHeight="1" x14ac:dyDescent="0.25">
      <c r="A279" s="1"/>
      <c r="B279" s="1"/>
      <c r="C279" s="6"/>
      <c r="D279" s="6"/>
      <c r="E279" s="6"/>
      <c r="F279" s="6"/>
      <c r="G279" s="20"/>
      <c r="H279" s="31"/>
      <c r="I279" s="31"/>
      <c r="J279" s="51"/>
      <c r="K279" s="51"/>
      <c r="L279" s="20"/>
    </row>
    <row r="280" spans="1:12" ht="20.100000000000001" hidden="1" customHeight="1" x14ac:dyDescent="0.25">
      <c r="A280" s="1"/>
      <c r="B280" s="1"/>
      <c r="C280" s="6"/>
      <c r="D280" s="6"/>
      <c r="E280" s="6"/>
      <c r="F280" s="6"/>
      <c r="G280" s="20"/>
      <c r="H280" s="31"/>
      <c r="I280" s="31"/>
      <c r="J280" s="51"/>
      <c r="K280" s="51"/>
      <c r="L280" s="20"/>
    </row>
    <row r="281" spans="1:12" ht="20.100000000000001" hidden="1" customHeight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s="16" customFormat="1" ht="409.6" hidden="1" customHeight="1" x14ac:dyDescent="0.25">
      <c r="A282" s="41" t="s">
        <v>30</v>
      </c>
      <c r="B282" s="41" t="s">
        <v>194</v>
      </c>
      <c r="C282" s="18">
        <f>SUBTOTAL(9,C283:C303)</f>
        <v>0</v>
      </c>
      <c r="D282" s="18">
        <f>SUBTOTAL(9,D283:D303)</f>
        <v>280060</v>
      </c>
      <c r="E282" s="18">
        <f>SUBTOTAL(9,E283:E303)</f>
        <v>115879.22</v>
      </c>
      <c r="F282" s="18">
        <f>G282-D282</f>
        <v>-280060</v>
      </c>
      <c r="G282" s="18">
        <f>SUBTOTAL(9,G283:G303)</f>
        <v>0</v>
      </c>
      <c r="H282" s="28" t="str">
        <f>IF(C282&lt;&gt;0,E282/C282,"-")</f>
        <v>-</v>
      </c>
      <c r="I282" s="28">
        <f>IF(D282&lt;&gt;0,E282/D282,"-")</f>
        <v>0.4137656930657716</v>
      </c>
      <c r="J282" s="52">
        <f>SUBTOTAL(9,J283:J303)</f>
        <v>11295</v>
      </c>
      <c r="K282" s="52">
        <f>SUBTOTAL(9,K283:K303)</f>
        <v>11295</v>
      </c>
      <c r="L282" s="18">
        <f>SUBTOTAL(9,L283:L303)</f>
        <v>0</v>
      </c>
    </row>
    <row r="283" spans="1:12" ht="30" hidden="1" customHeight="1" x14ac:dyDescent="0.25">
      <c r="A283" s="1"/>
      <c r="B283" s="5"/>
      <c r="C283" s="10"/>
      <c r="D283" s="10"/>
      <c r="E283" s="10"/>
      <c r="F283" s="10"/>
      <c r="G283" s="20"/>
      <c r="H283" s="31"/>
      <c r="I283" s="31"/>
      <c r="J283" s="51"/>
      <c r="K283" s="51"/>
      <c r="L283" s="20"/>
    </row>
    <row r="284" spans="1:12" s="16" customFormat="1" ht="409.6" hidden="1" customHeight="1" x14ac:dyDescent="0.25">
      <c r="A284" s="42" t="s">
        <v>30</v>
      </c>
      <c r="B284" s="42" t="s">
        <v>194</v>
      </c>
      <c r="C284" s="23">
        <f>SUBTOTAL(9,C285:C302)</f>
        <v>0</v>
      </c>
      <c r="D284" s="23">
        <f>SUBTOTAL(9,D285:D302)</f>
        <v>280060</v>
      </c>
      <c r="E284" s="23">
        <f>SUBTOTAL(9,E285:E302)</f>
        <v>115879.22</v>
      </c>
      <c r="F284" s="23">
        <f>G284-D284</f>
        <v>-280060</v>
      </c>
      <c r="G284" s="23">
        <f>SUBTOTAL(9,G285:G302)</f>
        <v>0</v>
      </c>
      <c r="H284" s="32" t="str">
        <f>IF(C284&lt;&gt;0,E284/C284,"-")</f>
        <v>-</v>
      </c>
      <c r="I284" s="32">
        <f>IF(D284&lt;&gt;0,E284/D284,"-")</f>
        <v>0.4137656930657716</v>
      </c>
      <c r="J284" s="53">
        <f>SUBTOTAL(9,J285:J302)</f>
        <v>11295</v>
      </c>
      <c r="K284" s="53">
        <f>SUBTOTAL(9,K285:K302)</f>
        <v>11295</v>
      </c>
      <c r="L284" s="23">
        <f>SUBTOTAL(9,L285:L302)</f>
        <v>0</v>
      </c>
    </row>
    <row r="285" spans="1:12" ht="30" hidden="1" customHeight="1" x14ac:dyDescent="0.25">
      <c r="A285" s="1"/>
      <c r="B285" s="1"/>
      <c r="C285" s="6"/>
      <c r="D285" s="11"/>
      <c r="E285" s="11"/>
      <c r="F285" s="11"/>
      <c r="G285" s="20"/>
      <c r="H285" s="31"/>
      <c r="I285" s="31"/>
      <c r="J285" s="51"/>
      <c r="K285" s="51"/>
      <c r="L285" s="20"/>
    </row>
    <row r="286" spans="1:12" ht="409.6" hidden="1" customHeight="1" x14ac:dyDescent="0.25">
      <c r="A286" s="43" t="s">
        <v>30</v>
      </c>
      <c r="B286" s="43" t="s">
        <v>194</v>
      </c>
      <c r="C286" s="24">
        <f>SUBTOTAL(9,C287:C301)</f>
        <v>0</v>
      </c>
      <c r="D286" s="24">
        <f>SUBTOTAL(9,D287:D301)</f>
        <v>280060</v>
      </c>
      <c r="E286" s="24">
        <f>SUBTOTAL(9,E287:E301)</f>
        <v>115879.22</v>
      </c>
      <c r="F286" s="24">
        <f>G286-D286</f>
        <v>-280060</v>
      </c>
      <c r="G286" s="24">
        <f>SUBTOTAL(9,G287:G301)</f>
        <v>0</v>
      </c>
      <c r="H286" s="33" t="str">
        <f>IF(C286&lt;&gt;0,E286/C286,"-")</f>
        <v>-</v>
      </c>
      <c r="I286" s="33">
        <f>IF(D286&lt;&gt;0,E286/D286,"-")</f>
        <v>0.4137656930657716</v>
      </c>
      <c r="J286" s="54">
        <f>SUBTOTAL(9,J287:J301)</f>
        <v>11295</v>
      </c>
      <c r="K286" s="54">
        <f>SUBTOTAL(9,K287:K301)</f>
        <v>11295</v>
      </c>
      <c r="L286" s="24">
        <f>SUBTOTAL(9,L287:L301)</f>
        <v>0</v>
      </c>
    </row>
    <row r="287" spans="1:12" ht="30" hidden="1" customHeight="1" x14ac:dyDescent="0.25">
      <c r="A287" s="1"/>
      <c r="B287" s="1"/>
      <c r="C287" s="6"/>
      <c r="D287" s="12"/>
      <c r="E287" s="12"/>
      <c r="F287" s="12"/>
      <c r="G287" s="20"/>
      <c r="H287" s="31"/>
      <c r="I287" s="31"/>
      <c r="J287" s="51"/>
      <c r="K287" s="51"/>
      <c r="L287" s="20"/>
    </row>
    <row r="288" spans="1:12" ht="409.6" hidden="1" customHeight="1" x14ac:dyDescent="0.25">
      <c r="A288" s="44" t="s">
        <v>30</v>
      </c>
      <c r="B288" s="44" t="s">
        <v>194</v>
      </c>
      <c r="C288" s="26">
        <f>SUBTOTAL(9,C289:C300)</f>
        <v>0</v>
      </c>
      <c r="D288" s="26">
        <f>SUBTOTAL(9,D289:D300)</f>
        <v>280060</v>
      </c>
      <c r="E288" s="26">
        <f>SUBTOTAL(9,E289:E300)</f>
        <v>115879.22</v>
      </c>
      <c r="F288" s="26">
        <f>G288-D288</f>
        <v>-280060</v>
      </c>
      <c r="G288" s="26">
        <f>SUBTOTAL(9,G289:G300)</f>
        <v>0</v>
      </c>
      <c r="H288" s="34" t="str">
        <f>IF(C288&lt;&gt;0,E288/C288,"-")</f>
        <v>-</v>
      </c>
      <c r="I288" s="34">
        <f>IF(D288&lt;&gt;0,E288/D288,"-")</f>
        <v>0.4137656930657716</v>
      </c>
      <c r="J288" s="55">
        <f>SUBTOTAL(9,J289:J300)</f>
        <v>11295</v>
      </c>
      <c r="K288" s="55">
        <f>SUBTOTAL(9,K289:K300)</f>
        <v>11295</v>
      </c>
      <c r="L288" s="26">
        <f>SUBTOTAL(9,L289:L300)</f>
        <v>0</v>
      </c>
    </row>
    <row r="289" spans="1:12" ht="30" hidden="1" customHeight="1" x14ac:dyDescent="0.25">
      <c r="A289" s="1"/>
      <c r="B289" s="1"/>
      <c r="C289" s="6"/>
      <c r="D289" s="13"/>
      <c r="E289" s="13"/>
      <c r="F289" s="13"/>
      <c r="G289" s="20"/>
      <c r="H289" s="31"/>
      <c r="I289" s="31"/>
      <c r="J289" s="51"/>
      <c r="K289" s="51"/>
      <c r="L289" s="20"/>
    </row>
    <row r="290" spans="1:12" ht="409.6" hidden="1" customHeight="1" x14ac:dyDescent="0.25">
      <c r="A290" s="45" t="s">
        <v>30</v>
      </c>
      <c r="B290" s="45" t="s">
        <v>194</v>
      </c>
      <c r="C290" s="27">
        <f>SUBTOTAL(9,C291:C299)</f>
        <v>0</v>
      </c>
      <c r="D290" s="27">
        <f>SUBTOTAL(9,D291:D299)</f>
        <v>280060</v>
      </c>
      <c r="E290" s="27">
        <f>SUBTOTAL(9,E291:E299)</f>
        <v>115879.22</v>
      </c>
      <c r="F290" s="27">
        <f>G290-D290</f>
        <v>-280060</v>
      </c>
      <c r="G290" s="27">
        <f>SUBTOTAL(9,G291:G299)</f>
        <v>0</v>
      </c>
      <c r="H290" s="35" t="str">
        <f>IF(C290&lt;&gt;0,E290/C290,"-")</f>
        <v>-</v>
      </c>
      <c r="I290" s="35">
        <f>IF(D290&lt;&gt;0,E290/D290,"-")</f>
        <v>0.4137656930657716</v>
      </c>
      <c r="J290" s="56">
        <f>SUBTOTAL(9,J291:J299)</f>
        <v>11295</v>
      </c>
      <c r="K290" s="56">
        <f>SUBTOTAL(9,K291:K299)</f>
        <v>11295</v>
      </c>
      <c r="L290" s="27">
        <f>SUBTOTAL(9,L291:L299)</f>
        <v>0</v>
      </c>
    </row>
    <row r="291" spans="1:12" ht="30" hidden="1" customHeight="1" x14ac:dyDescent="0.25">
      <c r="A291" s="1"/>
      <c r="B291" s="1"/>
      <c r="C291" s="6"/>
      <c r="D291" s="14"/>
      <c r="E291" s="14"/>
      <c r="F291" s="14"/>
      <c r="G291" s="20"/>
      <c r="H291" s="31"/>
      <c r="I291" s="31"/>
      <c r="J291" s="51"/>
      <c r="K291" s="51"/>
      <c r="L291" s="20"/>
    </row>
    <row r="292" spans="1:12" ht="409.6" hidden="1" customHeight="1" x14ac:dyDescent="0.25">
      <c r="A292" s="46" t="s">
        <v>30</v>
      </c>
      <c r="B292" s="46" t="s">
        <v>194</v>
      </c>
      <c r="C292" s="25">
        <f>SUBTOTAL(9,C293:C298)</f>
        <v>0</v>
      </c>
      <c r="D292" s="25">
        <f>SUBTOTAL(9,D293:D298)</f>
        <v>280060</v>
      </c>
      <c r="E292" s="25">
        <f>SUBTOTAL(9,E293:E298)</f>
        <v>115879.22</v>
      </c>
      <c r="F292" s="25">
        <f>G292-D292</f>
        <v>-280060</v>
      </c>
      <c r="G292" s="25">
        <f>SUBTOTAL(9,G293:G298)</f>
        <v>0</v>
      </c>
      <c r="H292" s="36" t="str">
        <f>IF(C292&lt;&gt;0,E292/C292,"-")</f>
        <v>-</v>
      </c>
      <c r="I292" s="36">
        <f>IF(D292&lt;&gt;0,E292/D292,"-")</f>
        <v>0.4137656930657716</v>
      </c>
      <c r="J292" s="57">
        <f>SUBTOTAL(9,J293:J298)</f>
        <v>11295</v>
      </c>
      <c r="K292" s="57">
        <f>SUBTOTAL(9,K293:K298)</f>
        <v>11295</v>
      </c>
      <c r="L292" s="25">
        <f>SUBTOTAL(9,L293:L298)</f>
        <v>0</v>
      </c>
    </row>
    <row r="293" spans="1:12" ht="22.5" hidden="1" customHeight="1" x14ac:dyDescent="0.25">
      <c r="A293" s="1"/>
      <c r="B293" s="1"/>
      <c r="C293" s="6"/>
      <c r="D293" s="14"/>
      <c r="E293" s="14"/>
      <c r="F293" s="14"/>
      <c r="G293" s="14"/>
      <c r="H293" s="37"/>
      <c r="I293" s="37"/>
      <c r="J293" s="58"/>
      <c r="K293" s="58"/>
      <c r="L293" s="14"/>
    </row>
    <row r="294" spans="1:12" ht="409.6" hidden="1" customHeight="1" x14ac:dyDescent="0.25">
      <c r="A294" s="47" t="s">
        <v>30</v>
      </c>
      <c r="B294" s="47" t="s">
        <v>194</v>
      </c>
      <c r="C294" s="14">
        <f>SUBTOTAL(9,C295:C297)</f>
        <v>0</v>
      </c>
      <c r="D294" s="14">
        <f>SUBTOTAL(9,D295:D297)</f>
        <v>280060</v>
      </c>
      <c r="E294" s="14">
        <f>SUBTOTAL(9,E295:E297)</f>
        <v>115879.22</v>
      </c>
      <c r="F294" s="14">
        <f>G294-D294</f>
        <v>-280060</v>
      </c>
      <c r="G294" s="14">
        <f>SUBTOTAL(9,G295:G297)</f>
        <v>0</v>
      </c>
      <c r="H294" s="37" t="str">
        <f>IF(C294&lt;&gt;0,E294/C294,"-")</f>
        <v>-</v>
      </c>
      <c r="I294" s="37">
        <f>IF(D294&lt;&gt;0,E294/D294,"-")</f>
        <v>0.4137656930657716</v>
      </c>
      <c r="J294" s="58">
        <f>SUBTOTAL(9,J295:J297)</f>
        <v>11295</v>
      </c>
      <c r="K294" s="58">
        <f>SUBTOTAL(9,K295:K297)</f>
        <v>11295</v>
      </c>
      <c r="L294" s="14">
        <f>SUBTOTAL(9,L295:L297)</f>
        <v>0</v>
      </c>
    </row>
    <row r="295" spans="1:12" ht="30" hidden="1" customHeight="1" x14ac:dyDescent="0.25">
      <c r="A295" s="1"/>
      <c r="B295" s="1"/>
      <c r="C295" s="6"/>
      <c r="D295" s="21"/>
      <c r="E295" s="21"/>
      <c r="F295" s="21"/>
      <c r="G295" s="20"/>
      <c r="H295" s="31"/>
      <c r="I295" s="31"/>
      <c r="J295" s="51"/>
      <c r="K295" s="51"/>
      <c r="L295" s="20"/>
    </row>
    <row r="296" spans="1:12" ht="15" customHeight="1" x14ac:dyDescent="0.25">
      <c r="A296" s="48" t="s">
        <v>30</v>
      </c>
      <c r="B296" s="48" t="s">
        <v>194</v>
      </c>
      <c r="C296" s="3">
        <v>0</v>
      </c>
      <c r="D296" s="3">
        <v>280060</v>
      </c>
      <c r="E296" s="3">
        <v>115879.22</v>
      </c>
      <c r="F296" s="3">
        <f>G296-D296</f>
        <v>-280060</v>
      </c>
      <c r="G296" s="3"/>
      <c r="H296" s="29" t="str">
        <f>IF(C296&lt;&gt;0,0/C296,"-")</f>
        <v>-</v>
      </c>
      <c r="I296" s="29">
        <f>IF(D296&lt;&gt;0,E296/D296,"-")</f>
        <v>0.4137656930657716</v>
      </c>
      <c r="J296" s="59">
        <v>11295</v>
      </c>
      <c r="K296" s="59">
        <v>11295</v>
      </c>
      <c r="L296" s="49">
        <v>0</v>
      </c>
    </row>
    <row r="297" spans="1:12" hidden="1" x14ac:dyDescent="0.25">
      <c r="A297" s="1"/>
      <c r="B297" s="1"/>
      <c r="C297" s="6"/>
      <c r="D297" s="3"/>
      <c r="E297" s="3"/>
      <c r="F297" s="3"/>
      <c r="G297" s="3"/>
      <c r="H297" s="29"/>
      <c r="I297" s="29"/>
      <c r="J297" s="59"/>
      <c r="K297" s="59"/>
      <c r="L297" s="3"/>
    </row>
    <row r="298" spans="1:12" hidden="1" x14ac:dyDescent="0.25">
      <c r="A298" s="1"/>
      <c r="B298" s="1"/>
      <c r="C298" s="6"/>
      <c r="D298" s="6"/>
      <c r="E298" s="6"/>
      <c r="F298" s="6"/>
      <c r="G298" s="20"/>
      <c r="H298" s="31"/>
      <c r="I298" s="31"/>
      <c r="J298" s="51"/>
      <c r="K298" s="51"/>
      <c r="L298" s="20"/>
    </row>
    <row r="299" spans="1:12" ht="20.100000000000001" hidden="1" customHeight="1" x14ac:dyDescent="0.25">
      <c r="A299" s="1"/>
      <c r="B299" s="1"/>
      <c r="C299" s="6"/>
      <c r="D299" s="6"/>
      <c r="E299" s="6"/>
      <c r="F299" s="6"/>
      <c r="G299" s="20"/>
      <c r="H299" s="31"/>
      <c r="I299" s="31"/>
      <c r="J299" s="51"/>
      <c r="K299" s="51"/>
      <c r="L299" s="20"/>
    </row>
    <row r="300" spans="1:12" ht="20.100000000000001" hidden="1" customHeight="1" x14ac:dyDescent="0.25">
      <c r="A300" s="1"/>
      <c r="B300" s="1"/>
      <c r="C300" s="6"/>
      <c r="D300" s="6"/>
      <c r="E300" s="6"/>
      <c r="F300" s="6"/>
      <c r="G300" s="20"/>
      <c r="H300" s="31"/>
      <c r="I300" s="31"/>
      <c r="J300" s="51"/>
      <c r="K300" s="51"/>
      <c r="L300" s="20"/>
    </row>
    <row r="301" spans="1:12" ht="20.100000000000001" hidden="1" customHeight="1" x14ac:dyDescent="0.25">
      <c r="A301" s="1"/>
      <c r="B301" s="1"/>
      <c r="C301" s="6"/>
      <c r="D301" s="6"/>
      <c r="E301" s="6"/>
      <c r="F301" s="6"/>
      <c r="G301" s="20"/>
      <c r="H301" s="31"/>
      <c r="I301" s="31"/>
      <c r="J301" s="51"/>
      <c r="K301" s="51"/>
      <c r="L301" s="20"/>
    </row>
    <row r="302" spans="1:12" ht="20.100000000000001" hidden="1" customHeight="1" x14ac:dyDescent="0.25">
      <c r="A302" s="1"/>
      <c r="B302" s="1"/>
      <c r="C302" s="6"/>
      <c r="D302" s="6"/>
      <c r="E302" s="6"/>
      <c r="F302" s="6"/>
      <c r="G302" s="20"/>
      <c r="H302" s="31"/>
      <c r="I302" s="31"/>
      <c r="J302" s="51"/>
      <c r="K302" s="51"/>
      <c r="L302" s="20"/>
    </row>
    <row r="303" spans="1:12" ht="20.100000000000001" hidden="1" customHeight="1" x14ac:dyDescent="0.25">
      <c r="A303" s="1"/>
      <c r="B303" s="1"/>
      <c r="C303" s="6"/>
      <c r="D303" s="6"/>
      <c r="E303" s="6"/>
      <c r="F303" s="6"/>
      <c r="G303" s="20"/>
      <c r="H303" s="31"/>
      <c r="I303" s="31"/>
      <c r="J303" s="51"/>
      <c r="K303" s="51"/>
      <c r="L303" s="20"/>
    </row>
    <row r="304" spans="1:12" hidden="1" x14ac:dyDescent="0.25">
      <c r="A304" s="1"/>
      <c r="B304" s="1"/>
      <c r="C304" s="6"/>
      <c r="D304" s="6"/>
      <c r="E304" s="6"/>
      <c r="F304" s="6"/>
      <c r="G304" s="20"/>
      <c r="H304" s="31"/>
      <c r="I304" s="31"/>
      <c r="J304" s="51"/>
      <c r="K304" s="51"/>
      <c r="L304" s="20"/>
    </row>
    <row r="305" spans="1:12" s="16" customFormat="1" ht="18" customHeight="1" x14ac:dyDescent="0.25">
      <c r="A305" s="39" t="s">
        <v>286</v>
      </c>
      <c r="B305" s="39" t="s">
        <v>166</v>
      </c>
      <c r="C305" s="19">
        <f>SUBTOTAL(9,C306:C329)</f>
        <v>0</v>
      </c>
      <c r="D305" s="19">
        <f>SUBTOTAL(9,D306:D329)</f>
        <v>15000</v>
      </c>
      <c r="E305" s="19">
        <f>SUBTOTAL(9,E306:E329)</f>
        <v>84139.56</v>
      </c>
      <c r="F305" s="19">
        <f>G305-D305</f>
        <v>-15000</v>
      </c>
      <c r="G305" s="19">
        <f>SUBTOTAL(9,G306:G329)</f>
        <v>0</v>
      </c>
      <c r="H305" s="30" t="str">
        <f>IF(C305&lt;&gt;0,E305/C305,"-")</f>
        <v>-</v>
      </c>
      <c r="I305" s="30">
        <f>IF(D305&lt;&gt;0,E305/D305,"-")</f>
        <v>5.6093039999999998</v>
      </c>
      <c r="J305" s="50">
        <f>SUBTOTAL(9,J306:J329)</f>
        <v>15000</v>
      </c>
      <c r="K305" s="50">
        <f>SUBTOTAL(9,K306:K329)</f>
        <v>15000</v>
      </c>
      <c r="L305" s="19">
        <f>SUBTOTAL(9,L306:L329)</f>
        <v>0</v>
      </c>
    </row>
    <row r="306" spans="1:12" ht="30" hidden="1" customHeight="1" x14ac:dyDescent="0.3">
      <c r="A306" s="40"/>
      <c r="B306" s="40"/>
      <c r="C306" s="9"/>
      <c r="D306" s="9"/>
      <c r="E306" s="9"/>
      <c r="F306" s="9"/>
      <c r="G306" s="20"/>
      <c r="H306" s="31"/>
      <c r="I306" s="31"/>
      <c r="J306" s="51"/>
      <c r="K306" s="51"/>
      <c r="L306" s="20"/>
    </row>
    <row r="307" spans="1:12" s="16" customFormat="1" ht="409.6" hidden="1" customHeight="1" x14ac:dyDescent="0.25">
      <c r="A307" s="41" t="s">
        <v>31</v>
      </c>
      <c r="B307" s="41" t="s">
        <v>166</v>
      </c>
      <c r="C307" s="18">
        <f>SUBTOTAL(9,C308:C328)</f>
        <v>0</v>
      </c>
      <c r="D307" s="18">
        <f>SUBTOTAL(9,D308:D328)</f>
        <v>15000</v>
      </c>
      <c r="E307" s="18">
        <f>SUBTOTAL(9,E308:E328)</f>
        <v>84139.56</v>
      </c>
      <c r="F307" s="18">
        <f>G307-D307</f>
        <v>-15000</v>
      </c>
      <c r="G307" s="18">
        <f>SUBTOTAL(9,G308:G328)</f>
        <v>0</v>
      </c>
      <c r="H307" s="28" t="str">
        <f>IF(C307&lt;&gt;0,E307/C307,"-")</f>
        <v>-</v>
      </c>
      <c r="I307" s="28">
        <f>IF(D307&lt;&gt;0,E307/D307,"-")</f>
        <v>5.6093039999999998</v>
      </c>
      <c r="J307" s="52">
        <f>SUBTOTAL(9,J308:J328)</f>
        <v>15000</v>
      </c>
      <c r="K307" s="52">
        <f>SUBTOTAL(9,K308:K328)</f>
        <v>15000</v>
      </c>
      <c r="L307" s="18">
        <f>SUBTOTAL(9,L308:L328)</f>
        <v>0</v>
      </c>
    </row>
    <row r="308" spans="1:12" ht="30" hidden="1" customHeight="1" x14ac:dyDescent="0.25">
      <c r="A308" s="1"/>
      <c r="B308" s="5"/>
      <c r="C308" s="10"/>
      <c r="D308" s="10"/>
      <c r="E308" s="10"/>
      <c r="F308" s="10"/>
      <c r="G308" s="20"/>
      <c r="H308" s="31"/>
      <c r="I308" s="31"/>
      <c r="J308" s="51"/>
      <c r="K308" s="51"/>
      <c r="L308" s="20"/>
    </row>
    <row r="309" spans="1:12" s="16" customFormat="1" ht="409.6" hidden="1" customHeight="1" x14ac:dyDescent="0.25">
      <c r="A309" s="42" t="s">
        <v>31</v>
      </c>
      <c r="B309" s="42" t="s">
        <v>166</v>
      </c>
      <c r="C309" s="23">
        <f>SUBTOTAL(9,C310:C327)</f>
        <v>0</v>
      </c>
      <c r="D309" s="23">
        <f>SUBTOTAL(9,D310:D327)</f>
        <v>15000</v>
      </c>
      <c r="E309" s="23">
        <f>SUBTOTAL(9,E310:E327)</f>
        <v>84139.56</v>
      </c>
      <c r="F309" s="23">
        <f>G309-D309</f>
        <v>-15000</v>
      </c>
      <c r="G309" s="23">
        <f>SUBTOTAL(9,G310:G327)</f>
        <v>0</v>
      </c>
      <c r="H309" s="32" t="str">
        <f>IF(C309&lt;&gt;0,E309/C309,"-")</f>
        <v>-</v>
      </c>
      <c r="I309" s="32">
        <f>IF(D309&lt;&gt;0,E309/D309,"-")</f>
        <v>5.6093039999999998</v>
      </c>
      <c r="J309" s="53">
        <f>SUBTOTAL(9,J310:J327)</f>
        <v>15000</v>
      </c>
      <c r="K309" s="53">
        <f>SUBTOTAL(9,K310:K327)</f>
        <v>15000</v>
      </c>
      <c r="L309" s="23">
        <f>SUBTOTAL(9,L310:L327)</f>
        <v>0</v>
      </c>
    </row>
    <row r="310" spans="1:12" ht="30" hidden="1" customHeight="1" x14ac:dyDescent="0.25">
      <c r="A310" s="1"/>
      <c r="B310" s="1"/>
      <c r="C310" s="6"/>
      <c r="D310" s="11"/>
      <c r="E310" s="11"/>
      <c r="F310" s="11"/>
      <c r="G310" s="20"/>
      <c r="H310" s="31"/>
      <c r="I310" s="31"/>
      <c r="J310" s="51"/>
      <c r="K310" s="51"/>
      <c r="L310" s="20"/>
    </row>
    <row r="311" spans="1:12" ht="409.6" hidden="1" customHeight="1" x14ac:dyDescent="0.25">
      <c r="A311" s="43" t="s">
        <v>31</v>
      </c>
      <c r="B311" s="43" t="s">
        <v>166</v>
      </c>
      <c r="C311" s="24">
        <f>SUBTOTAL(9,C312:C326)</f>
        <v>0</v>
      </c>
      <c r="D311" s="24">
        <f>SUBTOTAL(9,D312:D326)</f>
        <v>15000</v>
      </c>
      <c r="E311" s="24">
        <f>SUBTOTAL(9,E312:E326)</f>
        <v>84139.56</v>
      </c>
      <c r="F311" s="24">
        <f>G311-D311</f>
        <v>-15000</v>
      </c>
      <c r="G311" s="24">
        <f>SUBTOTAL(9,G312:G326)</f>
        <v>0</v>
      </c>
      <c r="H311" s="33" t="str">
        <f>IF(C311&lt;&gt;0,E311/C311,"-")</f>
        <v>-</v>
      </c>
      <c r="I311" s="33">
        <f>IF(D311&lt;&gt;0,E311/D311,"-")</f>
        <v>5.6093039999999998</v>
      </c>
      <c r="J311" s="54">
        <f>SUBTOTAL(9,J312:J326)</f>
        <v>15000</v>
      </c>
      <c r="K311" s="54">
        <f>SUBTOTAL(9,K312:K326)</f>
        <v>15000</v>
      </c>
      <c r="L311" s="24">
        <f>SUBTOTAL(9,L312:L326)</f>
        <v>0</v>
      </c>
    </row>
    <row r="312" spans="1:12" ht="30" hidden="1" customHeight="1" x14ac:dyDescent="0.25">
      <c r="A312" s="1"/>
      <c r="B312" s="1"/>
      <c r="C312" s="6"/>
      <c r="D312" s="12"/>
      <c r="E312" s="12"/>
      <c r="F312" s="12"/>
      <c r="G312" s="20"/>
      <c r="H312" s="31"/>
      <c r="I312" s="31"/>
      <c r="J312" s="51"/>
      <c r="K312" s="51"/>
      <c r="L312" s="20"/>
    </row>
    <row r="313" spans="1:12" ht="409.6" hidden="1" customHeight="1" x14ac:dyDescent="0.25">
      <c r="A313" s="44" t="s">
        <v>31</v>
      </c>
      <c r="B313" s="44" t="s">
        <v>166</v>
      </c>
      <c r="C313" s="26">
        <f>SUBTOTAL(9,C314:C325)</f>
        <v>0</v>
      </c>
      <c r="D313" s="26">
        <f>SUBTOTAL(9,D314:D325)</f>
        <v>15000</v>
      </c>
      <c r="E313" s="26">
        <f>SUBTOTAL(9,E314:E325)</f>
        <v>84139.56</v>
      </c>
      <c r="F313" s="26">
        <f>G313-D313</f>
        <v>-15000</v>
      </c>
      <c r="G313" s="26">
        <f>SUBTOTAL(9,G314:G325)</f>
        <v>0</v>
      </c>
      <c r="H313" s="34" t="str">
        <f>IF(C313&lt;&gt;0,E313/C313,"-")</f>
        <v>-</v>
      </c>
      <c r="I313" s="34">
        <f>IF(D313&lt;&gt;0,E313/D313,"-")</f>
        <v>5.6093039999999998</v>
      </c>
      <c r="J313" s="55">
        <f>SUBTOTAL(9,J314:J325)</f>
        <v>15000</v>
      </c>
      <c r="K313" s="55">
        <f>SUBTOTAL(9,K314:K325)</f>
        <v>15000</v>
      </c>
      <c r="L313" s="26">
        <f>SUBTOTAL(9,L314:L325)</f>
        <v>0</v>
      </c>
    </row>
    <row r="314" spans="1:12" ht="30" hidden="1" customHeight="1" x14ac:dyDescent="0.25">
      <c r="A314" s="1"/>
      <c r="B314" s="1"/>
      <c r="C314" s="6"/>
      <c r="D314" s="13"/>
      <c r="E314" s="13"/>
      <c r="F314" s="13"/>
      <c r="G314" s="20"/>
      <c r="H314" s="31"/>
      <c r="I314" s="31"/>
      <c r="J314" s="51"/>
      <c r="K314" s="51"/>
      <c r="L314" s="20"/>
    </row>
    <row r="315" spans="1:12" ht="409.6" hidden="1" customHeight="1" x14ac:dyDescent="0.25">
      <c r="A315" s="45" t="s">
        <v>31</v>
      </c>
      <c r="B315" s="45" t="s">
        <v>166</v>
      </c>
      <c r="C315" s="27">
        <f>SUBTOTAL(9,C316:C324)</f>
        <v>0</v>
      </c>
      <c r="D315" s="27">
        <f>SUBTOTAL(9,D316:D324)</f>
        <v>15000</v>
      </c>
      <c r="E315" s="27">
        <f>SUBTOTAL(9,E316:E324)</f>
        <v>84139.56</v>
      </c>
      <c r="F315" s="27">
        <f>G315-D315</f>
        <v>-15000</v>
      </c>
      <c r="G315" s="27">
        <f>SUBTOTAL(9,G316:G324)</f>
        <v>0</v>
      </c>
      <c r="H315" s="35" t="str">
        <f>IF(C315&lt;&gt;0,E315/C315,"-")</f>
        <v>-</v>
      </c>
      <c r="I315" s="35">
        <f>IF(D315&lt;&gt;0,E315/D315,"-")</f>
        <v>5.6093039999999998</v>
      </c>
      <c r="J315" s="56">
        <f>SUBTOTAL(9,J316:J324)</f>
        <v>15000</v>
      </c>
      <c r="K315" s="56">
        <f>SUBTOTAL(9,K316:K324)</f>
        <v>15000</v>
      </c>
      <c r="L315" s="27">
        <f>SUBTOTAL(9,L316:L324)</f>
        <v>0</v>
      </c>
    </row>
    <row r="316" spans="1:12" ht="30" hidden="1" customHeight="1" x14ac:dyDescent="0.25">
      <c r="A316" s="1"/>
      <c r="B316" s="1"/>
      <c r="C316" s="6"/>
      <c r="D316" s="14"/>
      <c r="E316" s="14"/>
      <c r="F316" s="14"/>
      <c r="G316" s="20"/>
      <c r="H316" s="31"/>
      <c r="I316" s="31"/>
      <c r="J316" s="51"/>
      <c r="K316" s="51"/>
      <c r="L316" s="20"/>
    </row>
    <row r="317" spans="1:12" ht="409.6" hidden="1" customHeight="1" x14ac:dyDescent="0.25">
      <c r="A317" s="46" t="s">
        <v>31</v>
      </c>
      <c r="B317" s="46" t="s">
        <v>166</v>
      </c>
      <c r="C317" s="25">
        <f>SUBTOTAL(9,C318:C323)</f>
        <v>0</v>
      </c>
      <c r="D317" s="25">
        <f>SUBTOTAL(9,D318:D323)</f>
        <v>15000</v>
      </c>
      <c r="E317" s="25">
        <f>SUBTOTAL(9,E318:E323)</f>
        <v>84139.56</v>
      </c>
      <c r="F317" s="25">
        <f>G317-D317</f>
        <v>-15000</v>
      </c>
      <c r="G317" s="25">
        <f>SUBTOTAL(9,G318:G323)</f>
        <v>0</v>
      </c>
      <c r="H317" s="36" t="str">
        <f>IF(C317&lt;&gt;0,E317/C317,"-")</f>
        <v>-</v>
      </c>
      <c r="I317" s="36">
        <f>IF(D317&lt;&gt;0,E317/D317,"-")</f>
        <v>5.6093039999999998</v>
      </c>
      <c r="J317" s="57">
        <f>SUBTOTAL(9,J318:J323)</f>
        <v>15000</v>
      </c>
      <c r="K317" s="57">
        <f>SUBTOTAL(9,K318:K323)</f>
        <v>15000</v>
      </c>
      <c r="L317" s="25">
        <f>SUBTOTAL(9,L318:L323)</f>
        <v>0</v>
      </c>
    </row>
    <row r="318" spans="1:12" ht="22.5" hidden="1" customHeight="1" x14ac:dyDescent="0.25">
      <c r="A318" s="1"/>
      <c r="B318" s="1"/>
      <c r="C318" s="6"/>
      <c r="D318" s="14"/>
      <c r="E318" s="14"/>
      <c r="F318" s="14"/>
      <c r="G318" s="14"/>
      <c r="H318" s="37"/>
      <c r="I318" s="37"/>
      <c r="J318" s="58"/>
      <c r="K318" s="58"/>
      <c r="L318" s="14"/>
    </row>
    <row r="319" spans="1:12" ht="409.6" hidden="1" customHeight="1" x14ac:dyDescent="0.25">
      <c r="A319" s="47" t="s">
        <v>31</v>
      </c>
      <c r="B319" s="47" t="s">
        <v>166</v>
      </c>
      <c r="C319" s="14">
        <f>SUBTOTAL(9,C320:C322)</f>
        <v>0</v>
      </c>
      <c r="D319" s="14">
        <f>SUBTOTAL(9,D320:D322)</f>
        <v>15000</v>
      </c>
      <c r="E319" s="14">
        <f>SUBTOTAL(9,E320:E322)</f>
        <v>84139.56</v>
      </c>
      <c r="F319" s="14">
        <f>G319-D319</f>
        <v>-15000</v>
      </c>
      <c r="G319" s="14">
        <f>SUBTOTAL(9,G320:G322)</f>
        <v>0</v>
      </c>
      <c r="H319" s="37" t="str">
        <f>IF(C319&lt;&gt;0,E319/C319,"-")</f>
        <v>-</v>
      </c>
      <c r="I319" s="37">
        <f>IF(D319&lt;&gt;0,E319/D319,"-")</f>
        <v>5.6093039999999998</v>
      </c>
      <c r="J319" s="58">
        <f>SUBTOTAL(9,J320:J322)</f>
        <v>15000</v>
      </c>
      <c r="K319" s="58">
        <f>SUBTOTAL(9,K320:K322)</f>
        <v>15000</v>
      </c>
      <c r="L319" s="14">
        <f>SUBTOTAL(9,L320:L322)</f>
        <v>0</v>
      </c>
    </row>
    <row r="320" spans="1:12" ht="30" hidden="1" customHeight="1" x14ac:dyDescent="0.25">
      <c r="A320" s="1"/>
      <c r="B320" s="1"/>
      <c r="C320" s="6"/>
      <c r="D320" s="21"/>
      <c r="E320" s="21"/>
      <c r="F320" s="21"/>
      <c r="G320" s="20"/>
      <c r="H320" s="31"/>
      <c r="I320" s="31"/>
      <c r="J320" s="51"/>
      <c r="K320" s="51"/>
      <c r="L320" s="20"/>
    </row>
    <row r="321" spans="1:12" ht="15" customHeight="1" x14ac:dyDescent="0.25">
      <c r="A321" s="48" t="s">
        <v>31</v>
      </c>
      <c r="B321" s="48" t="s">
        <v>166</v>
      </c>
      <c r="C321" s="3">
        <v>0</v>
      </c>
      <c r="D321" s="3">
        <v>15000</v>
      </c>
      <c r="E321" s="3">
        <v>84139.56</v>
      </c>
      <c r="F321" s="3">
        <f>G321-D321</f>
        <v>-15000</v>
      </c>
      <c r="G321" s="3"/>
      <c r="H321" s="29" t="str">
        <f>IF(C321&lt;&gt;0,0/C321,"-")</f>
        <v>-</v>
      </c>
      <c r="I321" s="29">
        <f>IF(D321&lt;&gt;0,E321/D321,"-")</f>
        <v>5.6093039999999998</v>
      </c>
      <c r="J321" s="59">
        <v>15000</v>
      </c>
      <c r="K321" s="59">
        <v>15000</v>
      </c>
      <c r="L321" s="49">
        <v>0</v>
      </c>
    </row>
    <row r="322" spans="1:12" hidden="1" x14ac:dyDescent="0.25">
      <c r="A322" s="1"/>
      <c r="B322" s="1"/>
      <c r="C322" s="6"/>
      <c r="D322" s="3"/>
      <c r="E322" s="3"/>
      <c r="F322" s="3"/>
      <c r="G322" s="3"/>
      <c r="H322" s="29"/>
      <c r="I322" s="29"/>
      <c r="J322" s="59"/>
      <c r="K322" s="59"/>
      <c r="L322" s="3"/>
    </row>
    <row r="323" spans="1:12" hidden="1" x14ac:dyDescent="0.25">
      <c r="A323" s="1"/>
      <c r="B323" s="1"/>
      <c r="C323" s="6"/>
      <c r="D323" s="6"/>
      <c r="E323" s="6"/>
      <c r="F323" s="6"/>
      <c r="G323" s="20"/>
      <c r="H323" s="31"/>
      <c r="I323" s="31"/>
      <c r="J323" s="51"/>
      <c r="K323" s="51"/>
      <c r="L323" s="20"/>
    </row>
    <row r="324" spans="1:12" ht="20.100000000000001" hidden="1" customHeight="1" x14ac:dyDescent="0.25">
      <c r="A324" s="1"/>
      <c r="B324" s="1"/>
      <c r="C324" s="6"/>
      <c r="D324" s="6"/>
      <c r="E324" s="6"/>
      <c r="F324" s="6"/>
      <c r="G324" s="20"/>
      <c r="H324" s="31"/>
      <c r="I324" s="31"/>
      <c r="J324" s="51"/>
      <c r="K324" s="51"/>
      <c r="L324" s="20"/>
    </row>
    <row r="325" spans="1:12" ht="20.100000000000001" hidden="1" customHeight="1" x14ac:dyDescent="0.25">
      <c r="A325" s="1"/>
      <c r="B325" s="1"/>
      <c r="C325" s="6"/>
      <c r="D325" s="6"/>
      <c r="E325" s="6"/>
      <c r="F325" s="6"/>
      <c r="G325" s="20"/>
      <c r="H325" s="31"/>
      <c r="I325" s="31"/>
      <c r="J325" s="51"/>
      <c r="K325" s="51"/>
      <c r="L325" s="20"/>
    </row>
    <row r="326" spans="1:12" ht="20.100000000000001" hidden="1" customHeight="1" x14ac:dyDescent="0.25">
      <c r="A326" s="1"/>
      <c r="B326" s="1"/>
      <c r="C326" s="6"/>
      <c r="D326" s="6"/>
      <c r="E326" s="6"/>
      <c r="F326" s="6"/>
      <c r="G326" s="20"/>
      <c r="H326" s="31"/>
      <c r="I326" s="31"/>
      <c r="J326" s="51"/>
      <c r="K326" s="51"/>
      <c r="L326" s="20"/>
    </row>
    <row r="327" spans="1:12" ht="20.100000000000001" hidden="1" customHeight="1" x14ac:dyDescent="0.25">
      <c r="A327" s="1"/>
      <c r="B327" s="1"/>
      <c r="C327" s="6"/>
      <c r="D327" s="6"/>
      <c r="E327" s="6"/>
      <c r="F327" s="6"/>
      <c r="G327" s="20"/>
      <c r="H327" s="31"/>
      <c r="I327" s="31"/>
      <c r="J327" s="51"/>
      <c r="K327" s="51"/>
      <c r="L327" s="20"/>
    </row>
    <row r="328" spans="1:12" ht="20.100000000000001" hidden="1" customHeight="1" x14ac:dyDescent="0.25">
      <c r="A328" s="1"/>
      <c r="B328" s="1"/>
      <c r="C328" s="6"/>
      <c r="D328" s="6"/>
      <c r="E328" s="6"/>
      <c r="F328" s="6"/>
      <c r="G328" s="20"/>
      <c r="H328" s="31"/>
      <c r="I328" s="31"/>
      <c r="J328" s="51"/>
      <c r="K328" s="51"/>
      <c r="L328" s="20"/>
    </row>
    <row r="329" spans="1:12" hidden="1" x14ac:dyDescent="0.25">
      <c r="A329" s="1"/>
      <c r="B329" s="1"/>
      <c r="C329" s="6"/>
      <c r="D329" s="6"/>
      <c r="E329" s="6"/>
      <c r="F329" s="6"/>
      <c r="G329" s="20"/>
      <c r="H329" s="31"/>
      <c r="I329" s="31"/>
      <c r="J329" s="51"/>
      <c r="K329" s="51"/>
      <c r="L329" s="20"/>
    </row>
    <row r="330" spans="1:12" s="16" customFormat="1" ht="18" customHeight="1" x14ac:dyDescent="0.25">
      <c r="A330" s="39" t="s">
        <v>287</v>
      </c>
      <c r="B330" s="39" t="s">
        <v>164</v>
      </c>
      <c r="C330" s="19">
        <f>SUBTOTAL(9,C331:C398)</f>
        <v>0</v>
      </c>
      <c r="D330" s="19">
        <f>SUBTOTAL(9,D331:D398)</f>
        <v>57890</v>
      </c>
      <c r="E330" s="19">
        <f>SUBTOTAL(9,E331:E398)</f>
        <v>20897</v>
      </c>
      <c r="F330" s="19">
        <f>G330-D330</f>
        <v>-57890</v>
      </c>
      <c r="G330" s="19">
        <f>SUBTOTAL(9,G331:G398)</f>
        <v>0</v>
      </c>
      <c r="H330" s="30" t="str">
        <f>IF(C330&lt;&gt;0,E330/C330,"-")</f>
        <v>-</v>
      </c>
      <c r="I330" s="30">
        <f>IF(D330&lt;&gt;0,E330/D330,"-")</f>
        <v>0.36097771635861114</v>
      </c>
      <c r="J330" s="50">
        <f>SUBTOTAL(9,J331:J398)</f>
        <v>54552</v>
      </c>
      <c r="K330" s="50">
        <f>SUBTOTAL(9,K331:K398)</f>
        <v>240580</v>
      </c>
      <c r="L330" s="19">
        <f>SUBTOTAL(9,L331:L398)</f>
        <v>0</v>
      </c>
    </row>
    <row r="331" spans="1:12" ht="30" hidden="1" customHeight="1" x14ac:dyDescent="0.3">
      <c r="A331" s="40"/>
      <c r="B331" s="40"/>
      <c r="C331" s="9"/>
      <c r="D331" s="9"/>
      <c r="E331" s="9"/>
      <c r="F331" s="9"/>
      <c r="G331" s="20"/>
      <c r="H331" s="31"/>
      <c r="I331" s="31"/>
      <c r="J331" s="51"/>
      <c r="K331" s="51"/>
      <c r="L331" s="20"/>
    </row>
    <row r="332" spans="1:12" s="16" customFormat="1" ht="409.6" hidden="1" customHeight="1" x14ac:dyDescent="0.25">
      <c r="A332" s="41" t="s">
        <v>32</v>
      </c>
      <c r="B332" s="41" t="s">
        <v>164</v>
      </c>
      <c r="C332" s="18">
        <f>SUBTOTAL(9,C333:C353)</f>
        <v>0</v>
      </c>
      <c r="D332" s="18">
        <f>SUBTOTAL(9,D333:D353)</f>
        <v>35275</v>
      </c>
      <c r="E332" s="18">
        <f>SUBTOTAL(9,E333:E353)</f>
        <v>17897</v>
      </c>
      <c r="F332" s="18">
        <f>G332-D332</f>
        <v>-35275</v>
      </c>
      <c r="G332" s="18">
        <f>SUBTOTAL(9,G333:G353)</f>
        <v>0</v>
      </c>
      <c r="H332" s="28" t="str">
        <f>IF(C332&lt;&gt;0,E332/C332,"-")</f>
        <v>-</v>
      </c>
      <c r="I332" s="28">
        <f>IF(D332&lt;&gt;0,E332/D332,"-")</f>
        <v>0.50735648476257977</v>
      </c>
      <c r="J332" s="52">
        <f>SUBTOTAL(9,J333:J353)</f>
        <v>31285</v>
      </c>
      <c r="K332" s="52">
        <f>SUBTOTAL(9,K333:K353)</f>
        <v>31285</v>
      </c>
      <c r="L332" s="18">
        <f>SUBTOTAL(9,L333:L353)</f>
        <v>0</v>
      </c>
    </row>
    <row r="333" spans="1:12" ht="30" hidden="1" customHeight="1" x14ac:dyDescent="0.25">
      <c r="A333" s="1"/>
      <c r="B333" s="5"/>
      <c r="C333" s="10"/>
      <c r="D333" s="10"/>
      <c r="E333" s="10"/>
      <c r="F333" s="10"/>
      <c r="G333" s="20"/>
      <c r="H333" s="31"/>
      <c r="I333" s="31"/>
      <c r="J333" s="51"/>
      <c r="K333" s="51"/>
      <c r="L333" s="20"/>
    </row>
    <row r="334" spans="1:12" s="16" customFormat="1" ht="409.6" hidden="1" customHeight="1" x14ac:dyDescent="0.25">
      <c r="A334" s="42" t="s">
        <v>32</v>
      </c>
      <c r="B334" s="42" t="s">
        <v>164</v>
      </c>
      <c r="C334" s="23">
        <f>SUBTOTAL(9,C335:C352)</f>
        <v>0</v>
      </c>
      <c r="D334" s="23">
        <f>SUBTOTAL(9,D335:D352)</f>
        <v>35275</v>
      </c>
      <c r="E334" s="23">
        <f>SUBTOTAL(9,E335:E352)</f>
        <v>17897</v>
      </c>
      <c r="F334" s="23">
        <f>G334-D334</f>
        <v>-35275</v>
      </c>
      <c r="G334" s="23">
        <f>SUBTOTAL(9,G335:G352)</f>
        <v>0</v>
      </c>
      <c r="H334" s="32" t="str">
        <f>IF(C334&lt;&gt;0,E334/C334,"-")</f>
        <v>-</v>
      </c>
      <c r="I334" s="32">
        <f>IF(D334&lt;&gt;0,E334/D334,"-")</f>
        <v>0.50735648476257977</v>
      </c>
      <c r="J334" s="53">
        <f>SUBTOTAL(9,J335:J352)</f>
        <v>31285</v>
      </c>
      <c r="K334" s="53">
        <f>SUBTOTAL(9,K335:K352)</f>
        <v>31285</v>
      </c>
      <c r="L334" s="23">
        <f>SUBTOTAL(9,L335:L352)</f>
        <v>0</v>
      </c>
    </row>
    <row r="335" spans="1:12" ht="30" hidden="1" customHeight="1" x14ac:dyDescent="0.25">
      <c r="A335" s="1"/>
      <c r="B335" s="1"/>
      <c r="C335" s="6"/>
      <c r="D335" s="11"/>
      <c r="E335" s="11"/>
      <c r="F335" s="11"/>
      <c r="G335" s="20"/>
      <c r="H335" s="31"/>
      <c r="I335" s="31"/>
      <c r="J335" s="51"/>
      <c r="K335" s="51"/>
      <c r="L335" s="20"/>
    </row>
    <row r="336" spans="1:12" ht="409.6" hidden="1" customHeight="1" x14ac:dyDescent="0.25">
      <c r="A336" s="43" t="s">
        <v>32</v>
      </c>
      <c r="B336" s="43" t="s">
        <v>164</v>
      </c>
      <c r="C336" s="24">
        <f>SUBTOTAL(9,C337:C351)</f>
        <v>0</v>
      </c>
      <c r="D336" s="24">
        <f>SUBTOTAL(9,D337:D351)</f>
        <v>35275</v>
      </c>
      <c r="E336" s="24">
        <f>SUBTOTAL(9,E337:E351)</f>
        <v>17897</v>
      </c>
      <c r="F336" s="24">
        <f>G336-D336</f>
        <v>-35275</v>
      </c>
      <c r="G336" s="24">
        <f>SUBTOTAL(9,G337:G351)</f>
        <v>0</v>
      </c>
      <c r="H336" s="33" t="str">
        <f>IF(C336&lt;&gt;0,E336/C336,"-")</f>
        <v>-</v>
      </c>
      <c r="I336" s="33">
        <f>IF(D336&lt;&gt;0,E336/D336,"-")</f>
        <v>0.50735648476257977</v>
      </c>
      <c r="J336" s="54">
        <f>SUBTOTAL(9,J337:J351)</f>
        <v>31285</v>
      </c>
      <c r="K336" s="54">
        <f>SUBTOTAL(9,K337:K351)</f>
        <v>31285</v>
      </c>
      <c r="L336" s="24">
        <f>SUBTOTAL(9,L337:L351)</f>
        <v>0</v>
      </c>
    </row>
    <row r="337" spans="1:12" ht="30" hidden="1" customHeight="1" x14ac:dyDescent="0.25">
      <c r="A337" s="1"/>
      <c r="B337" s="1"/>
      <c r="C337" s="6"/>
      <c r="D337" s="12"/>
      <c r="E337" s="12"/>
      <c r="F337" s="12"/>
      <c r="G337" s="20"/>
      <c r="H337" s="31"/>
      <c r="I337" s="31"/>
      <c r="J337" s="51"/>
      <c r="K337" s="51"/>
      <c r="L337" s="20"/>
    </row>
    <row r="338" spans="1:12" ht="409.6" hidden="1" customHeight="1" x14ac:dyDescent="0.25">
      <c r="A338" s="44" t="s">
        <v>32</v>
      </c>
      <c r="B338" s="44" t="s">
        <v>164</v>
      </c>
      <c r="C338" s="26">
        <f>SUBTOTAL(9,C339:C350)</f>
        <v>0</v>
      </c>
      <c r="D338" s="26">
        <f>SUBTOTAL(9,D339:D350)</f>
        <v>35275</v>
      </c>
      <c r="E338" s="26">
        <f>SUBTOTAL(9,E339:E350)</f>
        <v>17897</v>
      </c>
      <c r="F338" s="26">
        <f>G338-D338</f>
        <v>-35275</v>
      </c>
      <c r="G338" s="26">
        <f>SUBTOTAL(9,G339:G350)</f>
        <v>0</v>
      </c>
      <c r="H338" s="34" t="str">
        <f>IF(C338&lt;&gt;0,E338/C338,"-")</f>
        <v>-</v>
      </c>
      <c r="I338" s="34">
        <f>IF(D338&lt;&gt;0,E338/D338,"-")</f>
        <v>0.50735648476257977</v>
      </c>
      <c r="J338" s="55">
        <f>SUBTOTAL(9,J339:J350)</f>
        <v>31285</v>
      </c>
      <c r="K338" s="55">
        <f>SUBTOTAL(9,K339:K350)</f>
        <v>31285</v>
      </c>
      <c r="L338" s="26">
        <f>SUBTOTAL(9,L339:L350)</f>
        <v>0</v>
      </c>
    </row>
    <row r="339" spans="1:12" ht="30" hidden="1" customHeight="1" x14ac:dyDescent="0.25">
      <c r="A339" s="1"/>
      <c r="B339" s="1"/>
      <c r="C339" s="6"/>
      <c r="D339" s="13"/>
      <c r="E339" s="13"/>
      <c r="F339" s="13"/>
      <c r="G339" s="20"/>
      <c r="H339" s="31"/>
      <c r="I339" s="31"/>
      <c r="J339" s="51"/>
      <c r="K339" s="51"/>
      <c r="L339" s="20"/>
    </row>
    <row r="340" spans="1:12" ht="409.6" hidden="1" customHeight="1" x14ac:dyDescent="0.25">
      <c r="A340" s="45" t="s">
        <v>32</v>
      </c>
      <c r="B340" s="45" t="s">
        <v>164</v>
      </c>
      <c r="C340" s="27">
        <f>SUBTOTAL(9,C341:C349)</f>
        <v>0</v>
      </c>
      <c r="D340" s="27">
        <f>SUBTOTAL(9,D341:D349)</f>
        <v>35275</v>
      </c>
      <c r="E340" s="27">
        <f>SUBTOTAL(9,E341:E349)</f>
        <v>17897</v>
      </c>
      <c r="F340" s="27">
        <f>G340-D340</f>
        <v>-35275</v>
      </c>
      <c r="G340" s="27">
        <f>SUBTOTAL(9,G341:G349)</f>
        <v>0</v>
      </c>
      <c r="H340" s="35" t="str">
        <f>IF(C340&lt;&gt;0,E340/C340,"-")</f>
        <v>-</v>
      </c>
      <c r="I340" s="35">
        <f>IF(D340&lt;&gt;0,E340/D340,"-")</f>
        <v>0.50735648476257977</v>
      </c>
      <c r="J340" s="56">
        <f>SUBTOTAL(9,J341:J349)</f>
        <v>31285</v>
      </c>
      <c r="K340" s="56">
        <f>SUBTOTAL(9,K341:K349)</f>
        <v>31285</v>
      </c>
      <c r="L340" s="27">
        <f>SUBTOTAL(9,L341:L349)</f>
        <v>0</v>
      </c>
    </row>
    <row r="341" spans="1:12" ht="30" hidden="1" customHeight="1" x14ac:dyDescent="0.25">
      <c r="A341" s="1"/>
      <c r="B341" s="1"/>
      <c r="C341" s="6"/>
      <c r="D341" s="14"/>
      <c r="E341" s="14"/>
      <c r="F341" s="14"/>
      <c r="G341" s="20"/>
      <c r="H341" s="31"/>
      <c r="I341" s="31"/>
      <c r="J341" s="51"/>
      <c r="K341" s="51"/>
      <c r="L341" s="20"/>
    </row>
    <row r="342" spans="1:12" ht="409.6" hidden="1" customHeight="1" x14ac:dyDescent="0.25">
      <c r="A342" s="46" t="s">
        <v>32</v>
      </c>
      <c r="B342" s="46" t="s">
        <v>164</v>
      </c>
      <c r="C342" s="25">
        <f>SUBTOTAL(9,C343:C348)</f>
        <v>0</v>
      </c>
      <c r="D342" s="25">
        <f>SUBTOTAL(9,D343:D348)</f>
        <v>35275</v>
      </c>
      <c r="E342" s="25">
        <f>SUBTOTAL(9,E343:E348)</f>
        <v>17897</v>
      </c>
      <c r="F342" s="25">
        <f>G342-D342</f>
        <v>-35275</v>
      </c>
      <c r="G342" s="25">
        <f>SUBTOTAL(9,G343:G348)</f>
        <v>0</v>
      </c>
      <c r="H342" s="36" t="str">
        <f>IF(C342&lt;&gt;0,E342/C342,"-")</f>
        <v>-</v>
      </c>
      <c r="I342" s="36">
        <f>IF(D342&lt;&gt;0,E342/D342,"-")</f>
        <v>0.50735648476257977</v>
      </c>
      <c r="J342" s="57">
        <f>SUBTOTAL(9,J343:J348)</f>
        <v>31285</v>
      </c>
      <c r="K342" s="57">
        <f>SUBTOTAL(9,K343:K348)</f>
        <v>31285</v>
      </c>
      <c r="L342" s="25">
        <f>SUBTOTAL(9,L343:L348)</f>
        <v>0</v>
      </c>
    </row>
    <row r="343" spans="1:12" ht="22.5" hidden="1" customHeight="1" x14ac:dyDescent="0.25">
      <c r="A343" s="1"/>
      <c r="B343" s="1"/>
      <c r="C343" s="6"/>
      <c r="D343" s="14"/>
      <c r="E343" s="14"/>
      <c r="F343" s="14"/>
      <c r="G343" s="14"/>
      <c r="H343" s="37"/>
      <c r="I343" s="37"/>
      <c r="J343" s="58"/>
      <c r="K343" s="58"/>
      <c r="L343" s="14"/>
    </row>
    <row r="344" spans="1:12" ht="409.6" hidden="1" customHeight="1" x14ac:dyDescent="0.25">
      <c r="A344" s="47" t="s">
        <v>32</v>
      </c>
      <c r="B344" s="47" t="s">
        <v>164</v>
      </c>
      <c r="C344" s="14">
        <f>SUBTOTAL(9,C345:C347)</f>
        <v>0</v>
      </c>
      <c r="D344" s="14">
        <f>SUBTOTAL(9,D345:D347)</f>
        <v>35275</v>
      </c>
      <c r="E344" s="14">
        <f>SUBTOTAL(9,E345:E347)</f>
        <v>17897</v>
      </c>
      <c r="F344" s="14">
        <f>G344-D344</f>
        <v>-35275</v>
      </c>
      <c r="G344" s="14">
        <f>SUBTOTAL(9,G345:G347)</f>
        <v>0</v>
      </c>
      <c r="H344" s="37" t="str">
        <f>IF(C344&lt;&gt;0,E344/C344,"-")</f>
        <v>-</v>
      </c>
      <c r="I344" s="37">
        <f>IF(D344&lt;&gt;0,E344/D344,"-")</f>
        <v>0.50735648476257977</v>
      </c>
      <c r="J344" s="58">
        <f>SUBTOTAL(9,J345:J347)</f>
        <v>31285</v>
      </c>
      <c r="K344" s="58">
        <f>SUBTOTAL(9,K345:K347)</f>
        <v>31285</v>
      </c>
      <c r="L344" s="14">
        <f>SUBTOTAL(9,L345:L347)</f>
        <v>0</v>
      </c>
    </row>
    <row r="345" spans="1:12" ht="30" hidden="1" customHeight="1" x14ac:dyDescent="0.25">
      <c r="A345" s="1"/>
      <c r="B345" s="1"/>
      <c r="C345" s="6"/>
      <c r="D345" s="21"/>
      <c r="E345" s="21"/>
      <c r="F345" s="21"/>
      <c r="G345" s="20"/>
      <c r="H345" s="31"/>
      <c r="I345" s="31"/>
      <c r="J345" s="51"/>
      <c r="K345" s="51"/>
      <c r="L345" s="20"/>
    </row>
    <row r="346" spans="1:12" ht="15" customHeight="1" x14ac:dyDescent="0.25">
      <c r="A346" s="48" t="s">
        <v>32</v>
      </c>
      <c r="B346" s="48" t="s">
        <v>164</v>
      </c>
      <c r="C346" s="3">
        <v>0</v>
      </c>
      <c r="D346" s="3">
        <v>35275</v>
      </c>
      <c r="E346" s="3">
        <v>17897</v>
      </c>
      <c r="F346" s="3">
        <f>G346-D346</f>
        <v>-35275</v>
      </c>
      <c r="G346" s="3"/>
      <c r="H346" s="29" t="str">
        <f>IF(C346&lt;&gt;0,0/C346,"-")</f>
        <v>-</v>
      </c>
      <c r="I346" s="29">
        <f>IF(D346&lt;&gt;0,E346/D346,"-")</f>
        <v>0.50735648476257977</v>
      </c>
      <c r="J346" s="59">
        <v>31285</v>
      </c>
      <c r="K346" s="59">
        <v>31285</v>
      </c>
      <c r="L346" s="49">
        <v>0</v>
      </c>
    </row>
    <row r="347" spans="1:12" hidden="1" x14ac:dyDescent="0.25">
      <c r="A347" s="1"/>
      <c r="B347" s="1"/>
      <c r="C347" s="6"/>
      <c r="D347" s="3"/>
      <c r="E347" s="3"/>
      <c r="F347" s="3"/>
      <c r="G347" s="3"/>
      <c r="H347" s="29"/>
      <c r="I347" s="29"/>
      <c r="J347" s="59"/>
      <c r="K347" s="59"/>
      <c r="L347" s="3"/>
    </row>
    <row r="348" spans="1:12" hidden="1" x14ac:dyDescent="0.25">
      <c r="A348" s="1"/>
      <c r="B348" s="1"/>
      <c r="C348" s="6"/>
      <c r="D348" s="6"/>
      <c r="E348" s="6"/>
      <c r="F348" s="6"/>
      <c r="G348" s="20"/>
      <c r="H348" s="31"/>
      <c r="I348" s="31"/>
      <c r="J348" s="51"/>
      <c r="K348" s="51"/>
      <c r="L348" s="20"/>
    </row>
    <row r="349" spans="1:12" ht="20.100000000000001" hidden="1" customHeight="1" x14ac:dyDescent="0.25">
      <c r="A349" s="1"/>
      <c r="B349" s="1"/>
      <c r="C349" s="6"/>
      <c r="D349" s="6"/>
      <c r="E349" s="6"/>
      <c r="F349" s="6"/>
      <c r="G349" s="20"/>
      <c r="H349" s="31"/>
      <c r="I349" s="31"/>
      <c r="J349" s="51"/>
      <c r="K349" s="51"/>
      <c r="L349" s="20"/>
    </row>
    <row r="350" spans="1:12" ht="20.100000000000001" hidden="1" customHeight="1" x14ac:dyDescent="0.25">
      <c r="A350" s="1"/>
      <c r="B350" s="1"/>
      <c r="C350" s="6"/>
      <c r="D350" s="6"/>
      <c r="E350" s="6"/>
      <c r="F350" s="6"/>
      <c r="G350" s="20"/>
      <c r="H350" s="31"/>
      <c r="I350" s="31"/>
      <c r="J350" s="51"/>
      <c r="K350" s="51"/>
      <c r="L350" s="20"/>
    </row>
    <row r="351" spans="1:12" ht="20.100000000000001" hidden="1" customHeight="1" x14ac:dyDescent="0.25">
      <c r="A351" s="1"/>
      <c r="B351" s="1"/>
      <c r="C351" s="6"/>
      <c r="D351" s="6"/>
      <c r="E351" s="6"/>
      <c r="F351" s="6"/>
      <c r="G351" s="20"/>
      <c r="H351" s="31"/>
      <c r="I351" s="31"/>
      <c r="J351" s="51"/>
      <c r="K351" s="51"/>
      <c r="L351" s="20"/>
    </row>
    <row r="352" spans="1:12" ht="20.100000000000001" hidden="1" customHeight="1" x14ac:dyDescent="0.25">
      <c r="A352" s="1"/>
      <c r="B352" s="1"/>
      <c r="C352" s="6"/>
      <c r="D352" s="6"/>
      <c r="E352" s="6"/>
      <c r="F352" s="6"/>
      <c r="G352" s="20"/>
      <c r="H352" s="31"/>
      <c r="I352" s="31"/>
      <c r="J352" s="51"/>
      <c r="K352" s="51"/>
      <c r="L352" s="20"/>
    </row>
    <row r="353" spans="1:12" ht="20.100000000000001" hidden="1" customHeight="1" x14ac:dyDescent="0.25">
      <c r="A353" s="1"/>
      <c r="B353" s="1"/>
      <c r="C353" s="6"/>
      <c r="D353" s="6"/>
      <c r="E353" s="6"/>
      <c r="F353" s="6"/>
      <c r="G353" s="20"/>
      <c r="H353" s="31"/>
      <c r="I353" s="31"/>
      <c r="J353" s="51"/>
      <c r="K353" s="51"/>
      <c r="L353" s="20"/>
    </row>
    <row r="354" spans="1:12" s="16" customFormat="1" ht="409.6" hidden="1" customHeight="1" x14ac:dyDescent="0.25">
      <c r="A354" s="41" t="s">
        <v>33</v>
      </c>
      <c r="B354" s="41" t="s">
        <v>129</v>
      </c>
      <c r="C354" s="18">
        <f>SUBTOTAL(9,C355:C375)</f>
        <v>0</v>
      </c>
      <c r="D354" s="18">
        <f>SUBTOTAL(9,D355:D375)</f>
        <v>13285</v>
      </c>
      <c r="E354" s="18">
        <f>SUBTOTAL(9,E355:E375)</f>
        <v>0</v>
      </c>
      <c r="F354" s="18">
        <f>G354-D354</f>
        <v>-13285</v>
      </c>
      <c r="G354" s="18">
        <f>SUBTOTAL(9,G355:G375)</f>
        <v>0</v>
      </c>
      <c r="H354" s="28" t="str">
        <f>IF(C354&lt;&gt;0,E354/C354,"-")</f>
        <v>-</v>
      </c>
      <c r="I354" s="28">
        <f>IF(D354&lt;&gt;0,E354/D354,"-")</f>
        <v>0</v>
      </c>
      <c r="J354" s="52">
        <f>SUBTOTAL(9,J355:J375)</f>
        <v>13937</v>
      </c>
      <c r="K354" s="52">
        <f>SUBTOTAL(9,K355:K375)</f>
        <v>199965</v>
      </c>
      <c r="L354" s="18">
        <f>SUBTOTAL(9,L355:L375)</f>
        <v>0</v>
      </c>
    </row>
    <row r="355" spans="1:12" ht="30" hidden="1" customHeight="1" x14ac:dyDescent="0.25">
      <c r="A355" s="1"/>
      <c r="B355" s="5"/>
      <c r="C355" s="10"/>
      <c r="D355" s="10"/>
      <c r="E355" s="10"/>
      <c r="F355" s="10"/>
      <c r="G355" s="20"/>
      <c r="H355" s="31"/>
      <c r="I355" s="31"/>
      <c r="J355" s="51"/>
      <c r="K355" s="51"/>
      <c r="L355" s="20"/>
    </row>
    <row r="356" spans="1:12" s="16" customFormat="1" ht="409.6" hidden="1" customHeight="1" x14ac:dyDescent="0.25">
      <c r="A356" s="42" t="s">
        <v>33</v>
      </c>
      <c r="B356" s="42" t="s">
        <v>129</v>
      </c>
      <c r="C356" s="23">
        <f>SUBTOTAL(9,C357:C374)</f>
        <v>0</v>
      </c>
      <c r="D356" s="23">
        <f>SUBTOTAL(9,D357:D374)</f>
        <v>13285</v>
      </c>
      <c r="E356" s="23">
        <f>SUBTOTAL(9,E357:E374)</f>
        <v>0</v>
      </c>
      <c r="F356" s="23">
        <f>G356-D356</f>
        <v>-13285</v>
      </c>
      <c r="G356" s="23">
        <f>SUBTOTAL(9,G357:G374)</f>
        <v>0</v>
      </c>
      <c r="H356" s="32" t="str">
        <f>IF(C356&lt;&gt;0,E356/C356,"-")</f>
        <v>-</v>
      </c>
      <c r="I356" s="32">
        <f>IF(D356&lt;&gt;0,E356/D356,"-")</f>
        <v>0</v>
      </c>
      <c r="J356" s="53">
        <f>SUBTOTAL(9,J357:J374)</f>
        <v>13937</v>
      </c>
      <c r="K356" s="53">
        <f>SUBTOTAL(9,K357:K374)</f>
        <v>199965</v>
      </c>
      <c r="L356" s="23">
        <f>SUBTOTAL(9,L357:L374)</f>
        <v>0</v>
      </c>
    </row>
    <row r="357" spans="1:12" ht="30" hidden="1" customHeight="1" x14ac:dyDescent="0.25">
      <c r="A357" s="1"/>
      <c r="B357" s="1"/>
      <c r="C357" s="6"/>
      <c r="D357" s="11"/>
      <c r="E357" s="11"/>
      <c r="F357" s="11"/>
      <c r="G357" s="20"/>
      <c r="H357" s="31"/>
      <c r="I357" s="31"/>
      <c r="J357" s="51"/>
      <c r="K357" s="51"/>
      <c r="L357" s="20"/>
    </row>
    <row r="358" spans="1:12" ht="409.6" hidden="1" customHeight="1" x14ac:dyDescent="0.25">
      <c r="A358" s="43" t="s">
        <v>33</v>
      </c>
      <c r="B358" s="43" t="s">
        <v>129</v>
      </c>
      <c r="C358" s="24">
        <f>SUBTOTAL(9,C359:C373)</f>
        <v>0</v>
      </c>
      <c r="D358" s="24">
        <f>SUBTOTAL(9,D359:D373)</f>
        <v>13285</v>
      </c>
      <c r="E358" s="24">
        <f>SUBTOTAL(9,E359:E373)</f>
        <v>0</v>
      </c>
      <c r="F358" s="24">
        <f>G358-D358</f>
        <v>-13285</v>
      </c>
      <c r="G358" s="24">
        <f>SUBTOTAL(9,G359:G373)</f>
        <v>0</v>
      </c>
      <c r="H358" s="33" t="str">
        <f>IF(C358&lt;&gt;0,E358/C358,"-")</f>
        <v>-</v>
      </c>
      <c r="I358" s="33">
        <f>IF(D358&lt;&gt;0,E358/D358,"-")</f>
        <v>0</v>
      </c>
      <c r="J358" s="54">
        <f>SUBTOTAL(9,J359:J373)</f>
        <v>13937</v>
      </c>
      <c r="K358" s="54">
        <f>SUBTOTAL(9,K359:K373)</f>
        <v>199965</v>
      </c>
      <c r="L358" s="24">
        <f>SUBTOTAL(9,L359:L373)</f>
        <v>0</v>
      </c>
    </row>
    <row r="359" spans="1:12" ht="30" hidden="1" customHeight="1" x14ac:dyDescent="0.25">
      <c r="A359" s="1"/>
      <c r="B359" s="1"/>
      <c r="C359" s="6"/>
      <c r="D359" s="12"/>
      <c r="E359" s="12"/>
      <c r="F359" s="12"/>
      <c r="G359" s="20"/>
      <c r="H359" s="31"/>
      <c r="I359" s="31"/>
      <c r="J359" s="51"/>
      <c r="K359" s="51"/>
      <c r="L359" s="20"/>
    </row>
    <row r="360" spans="1:12" ht="409.6" hidden="1" customHeight="1" x14ac:dyDescent="0.25">
      <c r="A360" s="44" t="s">
        <v>33</v>
      </c>
      <c r="B360" s="44" t="s">
        <v>129</v>
      </c>
      <c r="C360" s="26">
        <f>SUBTOTAL(9,C361:C372)</f>
        <v>0</v>
      </c>
      <c r="D360" s="26">
        <f>SUBTOTAL(9,D361:D372)</f>
        <v>13285</v>
      </c>
      <c r="E360" s="26">
        <f>SUBTOTAL(9,E361:E372)</f>
        <v>0</v>
      </c>
      <c r="F360" s="26">
        <f>G360-D360</f>
        <v>-13285</v>
      </c>
      <c r="G360" s="26">
        <f>SUBTOTAL(9,G361:G372)</f>
        <v>0</v>
      </c>
      <c r="H360" s="34" t="str">
        <f>IF(C360&lt;&gt;0,E360/C360,"-")</f>
        <v>-</v>
      </c>
      <c r="I360" s="34">
        <f>IF(D360&lt;&gt;0,E360/D360,"-")</f>
        <v>0</v>
      </c>
      <c r="J360" s="55">
        <f>SUBTOTAL(9,J361:J372)</f>
        <v>13937</v>
      </c>
      <c r="K360" s="55">
        <f>SUBTOTAL(9,K361:K372)</f>
        <v>199965</v>
      </c>
      <c r="L360" s="26">
        <f>SUBTOTAL(9,L361:L372)</f>
        <v>0</v>
      </c>
    </row>
    <row r="361" spans="1:12" ht="30" hidden="1" customHeight="1" x14ac:dyDescent="0.25">
      <c r="A361" s="1"/>
      <c r="B361" s="1"/>
      <c r="C361" s="6"/>
      <c r="D361" s="13"/>
      <c r="E361" s="13"/>
      <c r="F361" s="13"/>
      <c r="G361" s="20"/>
      <c r="H361" s="31"/>
      <c r="I361" s="31"/>
      <c r="J361" s="51"/>
      <c r="K361" s="51"/>
      <c r="L361" s="20"/>
    </row>
    <row r="362" spans="1:12" ht="409.6" hidden="1" customHeight="1" x14ac:dyDescent="0.25">
      <c r="A362" s="45" t="s">
        <v>33</v>
      </c>
      <c r="B362" s="45" t="s">
        <v>129</v>
      </c>
      <c r="C362" s="27">
        <f>SUBTOTAL(9,C363:C371)</f>
        <v>0</v>
      </c>
      <c r="D362" s="27">
        <f>SUBTOTAL(9,D363:D371)</f>
        <v>13285</v>
      </c>
      <c r="E362" s="27">
        <f>SUBTOTAL(9,E363:E371)</f>
        <v>0</v>
      </c>
      <c r="F362" s="27">
        <f>G362-D362</f>
        <v>-13285</v>
      </c>
      <c r="G362" s="27">
        <f>SUBTOTAL(9,G363:G371)</f>
        <v>0</v>
      </c>
      <c r="H362" s="35" t="str">
        <f>IF(C362&lt;&gt;0,E362/C362,"-")</f>
        <v>-</v>
      </c>
      <c r="I362" s="35">
        <f>IF(D362&lt;&gt;0,E362/D362,"-")</f>
        <v>0</v>
      </c>
      <c r="J362" s="56">
        <f>SUBTOTAL(9,J363:J371)</f>
        <v>13937</v>
      </c>
      <c r="K362" s="56">
        <f>SUBTOTAL(9,K363:K371)</f>
        <v>199965</v>
      </c>
      <c r="L362" s="27">
        <f>SUBTOTAL(9,L363:L371)</f>
        <v>0</v>
      </c>
    </row>
    <row r="363" spans="1:12" ht="30" hidden="1" customHeight="1" x14ac:dyDescent="0.25">
      <c r="A363" s="1"/>
      <c r="B363" s="1"/>
      <c r="C363" s="6"/>
      <c r="D363" s="14"/>
      <c r="E363" s="14"/>
      <c r="F363" s="14"/>
      <c r="G363" s="20"/>
      <c r="H363" s="31"/>
      <c r="I363" s="31"/>
      <c r="J363" s="51"/>
      <c r="K363" s="51"/>
      <c r="L363" s="20"/>
    </row>
    <row r="364" spans="1:12" ht="409.6" hidden="1" customHeight="1" x14ac:dyDescent="0.25">
      <c r="A364" s="46" t="s">
        <v>33</v>
      </c>
      <c r="B364" s="46" t="s">
        <v>129</v>
      </c>
      <c r="C364" s="25">
        <f>SUBTOTAL(9,C365:C370)</f>
        <v>0</v>
      </c>
      <c r="D364" s="25">
        <f>SUBTOTAL(9,D365:D370)</f>
        <v>13285</v>
      </c>
      <c r="E364" s="25">
        <f>SUBTOTAL(9,E365:E370)</f>
        <v>0</v>
      </c>
      <c r="F364" s="25">
        <f>G364-D364</f>
        <v>-13285</v>
      </c>
      <c r="G364" s="25">
        <f>SUBTOTAL(9,G365:G370)</f>
        <v>0</v>
      </c>
      <c r="H364" s="36" t="str">
        <f>IF(C364&lt;&gt;0,E364/C364,"-")</f>
        <v>-</v>
      </c>
      <c r="I364" s="36">
        <f>IF(D364&lt;&gt;0,E364/D364,"-")</f>
        <v>0</v>
      </c>
      <c r="J364" s="57">
        <f>SUBTOTAL(9,J365:J370)</f>
        <v>13937</v>
      </c>
      <c r="K364" s="57">
        <f>SUBTOTAL(9,K365:K370)</f>
        <v>199965</v>
      </c>
      <c r="L364" s="25">
        <f>SUBTOTAL(9,L365:L370)</f>
        <v>0</v>
      </c>
    </row>
    <row r="365" spans="1:12" ht="22.5" hidden="1" customHeight="1" x14ac:dyDescent="0.25">
      <c r="A365" s="1"/>
      <c r="B365" s="1"/>
      <c r="C365" s="6"/>
      <c r="D365" s="14"/>
      <c r="E365" s="14"/>
      <c r="F365" s="14"/>
      <c r="G365" s="14"/>
      <c r="H365" s="37"/>
      <c r="I365" s="37"/>
      <c r="J365" s="58"/>
      <c r="K365" s="58"/>
      <c r="L365" s="14"/>
    </row>
    <row r="366" spans="1:12" ht="409.6" hidden="1" customHeight="1" x14ac:dyDescent="0.25">
      <c r="A366" s="47" t="s">
        <v>33</v>
      </c>
      <c r="B366" s="47" t="s">
        <v>129</v>
      </c>
      <c r="C366" s="14">
        <f>SUBTOTAL(9,C367:C369)</f>
        <v>0</v>
      </c>
      <c r="D366" s="14">
        <f>SUBTOTAL(9,D367:D369)</f>
        <v>13285</v>
      </c>
      <c r="E366" s="14">
        <f>SUBTOTAL(9,E367:E369)</f>
        <v>0</v>
      </c>
      <c r="F366" s="14">
        <f>G366-D366</f>
        <v>-13285</v>
      </c>
      <c r="G366" s="14">
        <f>SUBTOTAL(9,G367:G369)</f>
        <v>0</v>
      </c>
      <c r="H366" s="37" t="str">
        <f>IF(C366&lt;&gt;0,E366/C366,"-")</f>
        <v>-</v>
      </c>
      <c r="I366" s="37">
        <f>IF(D366&lt;&gt;0,E366/D366,"-")</f>
        <v>0</v>
      </c>
      <c r="J366" s="58">
        <f>SUBTOTAL(9,J367:J369)</f>
        <v>13937</v>
      </c>
      <c r="K366" s="58">
        <f>SUBTOTAL(9,K367:K369)</f>
        <v>199965</v>
      </c>
      <c r="L366" s="14">
        <f>SUBTOTAL(9,L367:L369)</f>
        <v>0</v>
      </c>
    </row>
    <row r="367" spans="1:12" ht="30" hidden="1" customHeight="1" x14ac:dyDescent="0.25">
      <c r="A367" s="1"/>
      <c r="B367" s="1"/>
      <c r="C367" s="6"/>
      <c r="D367" s="21"/>
      <c r="E367" s="21"/>
      <c r="F367" s="21"/>
      <c r="G367" s="20"/>
      <c r="H367" s="31"/>
      <c r="I367" s="31"/>
      <c r="J367" s="51"/>
      <c r="K367" s="51"/>
      <c r="L367" s="20"/>
    </row>
    <row r="368" spans="1:12" ht="15" customHeight="1" x14ac:dyDescent="0.25">
      <c r="A368" s="48" t="s">
        <v>33</v>
      </c>
      <c r="B368" s="48" t="s">
        <v>129</v>
      </c>
      <c r="C368" s="3">
        <v>0</v>
      </c>
      <c r="D368" s="3">
        <v>13285</v>
      </c>
      <c r="E368" s="3">
        <v>0</v>
      </c>
      <c r="F368" s="3">
        <f>G368-D368</f>
        <v>-13285</v>
      </c>
      <c r="G368" s="3"/>
      <c r="H368" s="29" t="str">
        <f>IF(C368&lt;&gt;0,0/C368,"-")</f>
        <v>-</v>
      </c>
      <c r="I368" s="29">
        <f>IF(D368&lt;&gt;0,E368/D368,"-")</f>
        <v>0</v>
      </c>
      <c r="J368" s="59">
        <v>13937</v>
      </c>
      <c r="K368" s="59">
        <v>199965</v>
      </c>
      <c r="L368" s="49">
        <v>0</v>
      </c>
    </row>
    <row r="369" spans="1:12" hidden="1" x14ac:dyDescent="0.25">
      <c r="A369" s="1"/>
      <c r="B369" s="1"/>
      <c r="C369" s="6"/>
      <c r="D369" s="3"/>
      <c r="E369" s="3"/>
      <c r="F369" s="3"/>
      <c r="G369" s="3"/>
      <c r="H369" s="29"/>
      <c r="I369" s="29"/>
      <c r="J369" s="59"/>
      <c r="K369" s="59"/>
      <c r="L369" s="3"/>
    </row>
    <row r="370" spans="1:12" hidden="1" x14ac:dyDescent="0.25">
      <c r="A370" s="1"/>
      <c r="B370" s="1"/>
      <c r="C370" s="6"/>
      <c r="D370" s="6"/>
      <c r="E370" s="6"/>
      <c r="F370" s="6"/>
      <c r="G370" s="20"/>
      <c r="H370" s="31"/>
      <c r="I370" s="31"/>
      <c r="J370" s="51"/>
      <c r="K370" s="51"/>
      <c r="L370" s="20"/>
    </row>
    <row r="371" spans="1:12" ht="20.100000000000001" hidden="1" customHeight="1" x14ac:dyDescent="0.25">
      <c r="A371" s="1"/>
      <c r="B371" s="1"/>
      <c r="C371" s="6"/>
      <c r="D371" s="6"/>
      <c r="E371" s="6"/>
      <c r="F371" s="6"/>
      <c r="G371" s="20"/>
      <c r="H371" s="31"/>
      <c r="I371" s="31"/>
      <c r="J371" s="51"/>
      <c r="K371" s="51"/>
      <c r="L371" s="20"/>
    </row>
    <row r="372" spans="1:12" ht="20.100000000000001" hidden="1" customHeight="1" x14ac:dyDescent="0.25">
      <c r="A372" s="1"/>
      <c r="B372" s="1"/>
      <c r="C372" s="6"/>
      <c r="D372" s="6"/>
      <c r="E372" s="6"/>
      <c r="F372" s="6"/>
      <c r="G372" s="20"/>
      <c r="H372" s="31"/>
      <c r="I372" s="31"/>
      <c r="J372" s="51"/>
      <c r="K372" s="51"/>
      <c r="L372" s="20"/>
    </row>
    <row r="373" spans="1:12" ht="20.100000000000001" hidden="1" customHeight="1" x14ac:dyDescent="0.25">
      <c r="A373" s="1"/>
      <c r="B373" s="1"/>
      <c r="C373" s="6"/>
      <c r="D373" s="6"/>
      <c r="E373" s="6"/>
      <c r="F373" s="6"/>
      <c r="G373" s="20"/>
      <c r="H373" s="31"/>
      <c r="I373" s="31"/>
      <c r="J373" s="51"/>
      <c r="K373" s="51"/>
      <c r="L373" s="20"/>
    </row>
    <row r="374" spans="1:12" ht="20.100000000000001" hidden="1" customHeight="1" x14ac:dyDescent="0.25">
      <c r="A374" s="1"/>
      <c r="B374" s="1"/>
      <c r="C374" s="6"/>
      <c r="D374" s="6"/>
      <c r="E374" s="6"/>
      <c r="F374" s="6"/>
      <c r="G374" s="20"/>
      <c r="H374" s="31"/>
      <c r="I374" s="31"/>
      <c r="J374" s="51"/>
      <c r="K374" s="51"/>
      <c r="L374" s="20"/>
    </row>
    <row r="375" spans="1:12" ht="20.100000000000001" hidden="1" customHeight="1" x14ac:dyDescent="0.25">
      <c r="A375" s="1"/>
      <c r="B375" s="1"/>
      <c r="C375" s="6"/>
      <c r="D375" s="6"/>
      <c r="E375" s="6"/>
      <c r="F375" s="6"/>
      <c r="G375" s="20"/>
      <c r="H375" s="31"/>
      <c r="I375" s="31"/>
      <c r="J375" s="51"/>
      <c r="K375" s="51"/>
      <c r="L375" s="20"/>
    </row>
    <row r="376" spans="1:12" s="16" customFormat="1" ht="409.6" hidden="1" customHeight="1" x14ac:dyDescent="0.25">
      <c r="A376" s="41" t="s">
        <v>34</v>
      </c>
      <c r="B376" s="41" t="s">
        <v>186</v>
      </c>
      <c r="C376" s="18">
        <f>SUBTOTAL(9,C377:C397)</f>
        <v>0</v>
      </c>
      <c r="D376" s="18">
        <f>SUBTOTAL(9,D377:D397)</f>
        <v>9330</v>
      </c>
      <c r="E376" s="18">
        <f>SUBTOTAL(9,E377:E397)</f>
        <v>3000</v>
      </c>
      <c r="F376" s="18">
        <f>G376-D376</f>
        <v>-9330</v>
      </c>
      <c r="G376" s="18">
        <f>SUBTOTAL(9,G377:G397)</f>
        <v>0</v>
      </c>
      <c r="H376" s="28" t="str">
        <f>IF(C376&lt;&gt;0,E376/C376,"-")</f>
        <v>-</v>
      </c>
      <c r="I376" s="28">
        <f>IF(D376&lt;&gt;0,E376/D376,"-")</f>
        <v>0.32154340836012862</v>
      </c>
      <c r="J376" s="52">
        <f>SUBTOTAL(9,J377:J397)</f>
        <v>9330</v>
      </c>
      <c r="K376" s="52">
        <f>SUBTOTAL(9,K377:K397)</f>
        <v>9330</v>
      </c>
      <c r="L376" s="18">
        <f>SUBTOTAL(9,L377:L397)</f>
        <v>0</v>
      </c>
    </row>
    <row r="377" spans="1:12" ht="30" hidden="1" customHeight="1" x14ac:dyDescent="0.25">
      <c r="A377" s="1"/>
      <c r="B377" s="5"/>
      <c r="C377" s="10"/>
      <c r="D377" s="10"/>
      <c r="E377" s="10"/>
      <c r="F377" s="10"/>
      <c r="G377" s="20"/>
      <c r="H377" s="31"/>
      <c r="I377" s="31"/>
      <c r="J377" s="51"/>
      <c r="K377" s="51"/>
      <c r="L377" s="20"/>
    </row>
    <row r="378" spans="1:12" s="16" customFormat="1" ht="409.6" hidden="1" customHeight="1" x14ac:dyDescent="0.25">
      <c r="A378" s="42" t="s">
        <v>34</v>
      </c>
      <c r="B378" s="42" t="s">
        <v>186</v>
      </c>
      <c r="C378" s="23">
        <f>SUBTOTAL(9,C379:C396)</f>
        <v>0</v>
      </c>
      <c r="D378" s="23">
        <f>SUBTOTAL(9,D379:D396)</f>
        <v>9330</v>
      </c>
      <c r="E378" s="23">
        <f>SUBTOTAL(9,E379:E396)</f>
        <v>3000</v>
      </c>
      <c r="F378" s="23">
        <f>G378-D378</f>
        <v>-9330</v>
      </c>
      <c r="G378" s="23">
        <f>SUBTOTAL(9,G379:G396)</f>
        <v>0</v>
      </c>
      <c r="H378" s="32" t="str">
        <f>IF(C378&lt;&gt;0,E378/C378,"-")</f>
        <v>-</v>
      </c>
      <c r="I378" s="32">
        <f>IF(D378&lt;&gt;0,E378/D378,"-")</f>
        <v>0.32154340836012862</v>
      </c>
      <c r="J378" s="53">
        <f>SUBTOTAL(9,J379:J396)</f>
        <v>9330</v>
      </c>
      <c r="K378" s="53">
        <f>SUBTOTAL(9,K379:K396)</f>
        <v>9330</v>
      </c>
      <c r="L378" s="23">
        <f>SUBTOTAL(9,L379:L396)</f>
        <v>0</v>
      </c>
    </row>
    <row r="379" spans="1:12" ht="30" hidden="1" customHeight="1" x14ac:dyDescent="0.25">
      <c r="A379" s="1"/>
      <c r="B379" s="1"/>
      <c r="C379" s="6"/>
      <c r="D379" s="11"/>
      <c r="E379" s="11"/>
      <c r="F379" s="11"/>
      <c r="G379" s="20"/>
      <c r="H379" s="31"/>
      <c r="I379" s="31"/>
      <c r="J379" s="51"/>
      <c r="K379" s="51"/>
      <c r="L379" s="20"/>
    </row>
    <row r="380" spans="1:12" ht="409.6" hidden="1" customHeight="1" x14ac:dyDescent="0.25">
      <c r="A380" s="43" t="s">
        <v>34</v>
      </c>
      <c r="B380" s="43" t="s">
        <v>186</v>
      </c>
      <c r="C380" s="24">
        <f>SUBTOTAL(9,C381:C395)</f>
        <v>0</v>
      </c>
      <c r="D380" s="24">
        <f>SUBTOTAL(9,D381:D395)</f>
        <v>9330</v>
      </c>
      <c r="E380" s="24">
        <f>SUBTOTAL(9,E381:E395)</f>
        <v>3000</v>
      </c>
      <c r="F380" s="24">
        <f>G380-D380</f>
        <v>-9330</v>
      </c>
      <c r="G380" s="24">
        <f>SUBTOTAL(9,G381:G395)</f>
        <v>0</v>
      </c>
      <c r="H380" s="33" t="str">
        <f>IF(C380&lt;&gt;0,E380/C380,"-")</f>
        <v>-</v>
      </c>
      <c r="I380" s="33">
        <f>IF(D380&lt;&gt;0,E380/D380,"-")</f>
        <v>0.32154340836012862</v>
      </c>
      <c r="J380" s="54">
        <f>SUBTOTAL(9,J381:J395)</f>
        <v>9330</v>
      </c>
      <c r="K380" s="54">
        <f>SUBTOTAL(9,K381:K395)</f>
        <v>9330</v>
      </c>
      <c r="L380" s="24">
        <f>SUBTOTAL(9,L381:L395)</f>
        <v>0</v>
      </c>
    </row>
    <row r="381" spans="1:12" ht="30" hidden="1" customHeight="1" x14ac:dyDescent="0.25">
      <c r="A381" s="1"/>
      <c r="B381" s="1"/>
      <c r="C381" s="6"/>
      <c r="D381" s="12"/>
      <c r="E381" s="12"/>
      <c r="F381" s="12"/>
      <c r="G381" s="20"/>
      <c r="H381" s="31"/>
      <c r="I381" s="31"/>
      <c r="J381" s="51"/>
      <c r="K381" s="51"/>
      <c r="L381" s="20"/>
    </row>
    <row r="382" spans="1:12" ht="409.6" hidden="1" customHeight="1" x14ac:dyDescent="0.25">
      <c r="A382" s="44" t="s">
        <v>34</v>
      </c>
      <c r="B382" s="44" t="s">
        <v>186</v>
      </c>
      <c r="C382" s="26">
        <f>SUBTOTAL(9,C383:C394)</f>
        <v>0</v>
      </c>
      <c r="D382" s="26">
        <f>SUBTOTAL(9,D383:D394)</f>
        <v>9330</v>
      </c>
      <c r="E382" s="26">
        <f>SUBTOTAL(9,E383:E394)</f>
        <v>3000</v>
      </c>
      <c r="F382" s="26">
        <f>G382-D382</f>
        <v>-9330</v>
      </c>
      <c r="G382" s="26">
        <f>SUBTOTAL(9,G383:G394)</f>
        <v>0</v>
      </c>
      <c r="H382" s="34" t="str">
        <f>IF(C382&lt;&gt;0,E382/C382,"-")</f>
        <v>-</v>
      </c>
      <c r="I382" s="34">
        <f>IF(D382&lt;&gt;0,E382/D382,"-")</f>
        <v>0.32154340836012862</v>
      </c>
      <c r="J382" s="55">
        <f>SUBTOTAL(9,J383:J394)</f>
        <v>9330</v>
      </c>
      <c r="K382" s="55">
        <f>SUBTOTAL(9,K383:K394)</f>
        <v>9330</v>
      </c>
      <c r="L382" s="26">
        <f>SUBTOTAL(9,L383:L394)</f>
        <v>0</v>
      </c>
    </row>
    <row r="383" spans="1:12" ht="30" hidden="1" customHeight="1" x14ac:dyDescent="0.25">
      <c r="A383" s="1"/>
      <c r="B383" s="1"/>
      <c r="C383" s="6"/>
      <c r="D383" s="13"/>
      <c r="E383" s="13"/>
      <c r="F383" s="13"/>
      <c r="G383" s="20"/>
      <c r="H383" s="31"/>
      <c r="I383" s="31"/>
      <c r="J383" s="51"/>
      <c r="K383" s="51"/>
      <c r="L383" s="20"/>
    </row>
    <row r="384" spans="1:12" ht="409.6" hidden="1" customHeight="1" x14ac:dyDescent="0.25">
      <c r="A384" s="45" t="s">
        <v>34</v>
      </c>
      <c r="B384" s="45" t="s">
        <v>186</v>
      </c>
      <c r="C384" s="27">
        <f>SUBTOTAL(9,C385:C393)</f>
        <v>0</v>
      </c>
      <c r="D384" s="27">
        <f>SUBTOTAL(9,D385:D393)</f>
        <v>9330</v>
      </c>
      <c r="E384" s="27">
        <f>SUBTOTAL(9,E385:E393)</f>
        <v>3000</v>
      </c>
      <c r="F384" s="27">
        <f>G384-D384</f>
        <v>-9330</v>
      </c>
      <c r="G384" s="27">
        <f>SUBTOTAL(9,G385:G393)</f>
        <v>0</v>
      </c>
      <c r="H384" s="35" t="str">
        <f>IF(C384&lt;&gt;0,E384/C384,"-")</f>
        <v>-</v>
      </c>
      <c r="I384" s="35">
        <f>IF(D384&lt;&gt;0,E384/D384,"-")</f>
        <v>0.32154340836012862</v>
      </c>
      <c r="J384" s="56">
        <f>SUBTOTAL(9,J385:J393)</f>
        <v>9330</v>
      </c>
      <c r="K384" s="56">
        <f>SUBTOTAL(9,K385:K393)</f>
        <v>9330</v>
      </c>
      <c r="L384" s="27">
        <f>SUBTOTAL(9,L385:L393)</f>
        <v>0</v>
      </c>
    </row>
    <row r="385" spans="1:12" ht="30" hidden="1" customHeight="1" x14ac:dyDescent="0.25">
      <c r="A385" s="1"/>
      <c r="B385" s="1"/>
      <c r="C385" s="6"/>
      <c r="D385" s="14"/>
      <c r="E385" s="14"/>
      <c r="F385" s="14"/>
      <c r="G385" s="20"/>
      <c r="H385" s="31"/>
      <c r="I385" s="31"/>
      <c r="J385" s="51"/>
      <c r="K385" s="51"/>
      <c r="L385" s="20"/>
    </row>
    <row r="386" spans="1:12" ht="409.6" hidden="1" customHeight="1" x14ac:dyDescent="0.25">
      <c r="A386" s="46" t="s">
        <v>34</v>
      </c>
      <c r="B386" s="46" t="s">
        <v>186</v>
      </c>
      <c r="C386" s="25">
        <f>SUBTOTAL(9,C387:C392)</f>
        <v>0</v>
      </c>
      <c r="D386" s="25">
        <f>SUBTOTAL(9,D387:D392)</f>
        <v>9330</v>
      </c>
      <c r="E386" s="25">
        <f>SUBTOTAL(9,E387:E392)</f>
        <v>3000</v>
      </c>
      <c r="F386" s="25">
        <f>G386-D386</f>
        <v>-9330</v>
      </c>
      <c r="G386" s="25">
        <f>SUBTOTAL(9,G387:G392)</f>
        <v>0</v>
      </c>
      <c r="H386" s="36" t="str">
        <f>IF(C386&lt;&gt;0,E386/C386,"-")</f>
        <v>-</v>
      </c>
      <c r="I386" s="36">
        <f>IF(D386&lt;&gt;0,E386/D386,"-")</f>
        <v>0.32154340836012862</v>
      </c>
      <c r="J386" s="57">
        <f>SUBTOTAL(9,J387:J392)</f>
        <v>9330</v>
      </c>
      <c r="K386" s="57">
        <f>SUBTOTAL(9,K387:K392)</f>
        <v>9330</v>
      </c>
      <c r="L386" s="25">
        <f>SUBTOTAL(9,L387:L392)</f>
        <v>0</v>
      </c>
    </row>
    <row r="387" spans="1:12" ht="22.5" hidden="1" customHeight="1" x14ac:dyDescent="0.25">
      <c r="A387" s="1"/>
      <c r="B387" s="1"/>
      <c r="C387" s="6"/>
      <c r="D387" s="14"/>
      <c r="E387" s="14"/>
      <c r="F387" s="14"/>
      <c r="G387" s="14"/>
      <c r="H387" s="37"/>
      <c r="I387" s="37"/>
      <c r="J387" s="58"/>
      <c r="K387" s="58"/>
      <c r="L387" s="14"/>
    </row>
    <row r="388" spans="1:12" ht="409.6" hidden="1" customHeight="1" x14ac:dyDescent="0.25">
      <c r="A388" s="47" t="s">
        <v>34</v>
      </c>
      <c r="B388" s="47" t="s">
        <v>186</v>
      </c>
      <c r="C388" s="14">
        <f>SUBTOTAL(9,C389:C391)</f>
        <v>0</v>
      </c>
      <c r="D388" s="14">
        <f>SUBTOTAL(9,D389:D391)</f>
        <v>9330</v>
      </c>
      <c r="E388" s="14">
        <f>SUBTOTAL(9,E389:E391)</f>
        <v>3000</v>
      </c>
      <c r="F388" s="14">
        <f>G388-D388</f>
        <v>-9330</v>
      </c>
      <c r="G388" s="14">
        <f>SUBTOTAL(9,G389:G391)</f>
        <v>0</v>
      </c>
      <c r="H388" s="37" t="str">
        <f>IF(C388&lt;&gt;0,E388/C388,"-")</f>
        <v>-</v>
      </c>
      <c r="I388" s="37">
        <f>IF(D388&lt;&gt;0,E388/D388,"-")</f>
        <v>0.32154340836012862</v>
      </c>
      <c r="J388" s="58">
        <f>SUBTOTAL(9,J389:J391)</f>
        <v>9330</v>
      </c>
      <c r="K388" s="58">
        <f>SUBTOTAL(9,K389:K391)</f>
        <v>9330</v>
      </c>
      <c r="L388" s="14">
        <f>SUBTOTAL(9,L389:L391)</f>
        <v>0</v>
      </c>
    </row>
    <row r="389" spans="1:12" ht="30" hidden="1" customHeight="1" x14ac:dyDescent="0.25">
      <c r="A389" s="1"/>
      <c r="B389" s="1"/>
      <c r="C389" s="6"/>
      <c r="D389" s="21"/>
      <c r="E389" s="21"/>
      <c r="F389" s="21"/>
      <c r="G389" s="20"/>
      <c r="H389" s="31"/>
      <c r="I389" s="31"/>
      <c r="J389" s="51"/>
      <c r="K389" s="51"/>
      <c r="L389" s="20"/>
    </row>
    <row r="390" spans="1:12" ht="15" customHeight="1" x14ac:dyDescent="0.25">
      <c r="A390" s="48" t="s">
        <v>34</v>
      </c>
      <c r="B390" s="48" t="s">
        <v>186</v>
      </c>
      <c r="C390" s="3">
        <v>0</v>
      </c>
      <c r="D390" s="3">
        <v>9330</v>
      </c>
      <c r="E390" s="3">
        <v>3000</v>
      </c>
      <c r="F390" s="3">
        <f>G390-D390</f>
        <v>-9330</v>
      </c>
      <c r="G390" s="3"/>
      <c r="H390" s="29" t="str">
        <f>IF(C390&lt;&gt;0,0/C390,"-")</f>
        <v>-</v>
      </c>
      <c r="I390" s="29">
        <f>IF(D390&lt;&gt;0,E390/D390,"-")</f>
        <v>0.32154340836012862</v>
      </c>
      <c r="J390" s="59">
        <v>9330</v>
      </c>
      <c r="K390" s="59">
        <v>9330</v>
      </c>
      <c r="L390" s="49">
        <v>0</v>
      </c>
    </row>
    <row r="391" spans="1:12" hidden="1" x14ac:dyDescent="0.25">
      <c r="A391" s="1"/>
      <c r="B391" s="1"/>
      <c r="C391" s="6"/>
      <c r="D391" s="3"/>
      <c r="E391" s="3"/>
      <c r="F391" s="3"/>
      <c r="G391" s="3"/>
      <c r="H391" s="29"/>
      <c r="I391" s="29"/>
      <c r="J391" s="59"/>
      <c r="K391" s="59"/>
      <c r="L391" s="3"/>
    </row>
    <row r="392" spans="1:12" hidden="1" x14ac:dyDescent="0.25">
      <c r="A392" s="1"/>
      <c r="B392" s="1"/>
      <c r="C392" s="6"/>
      <c r="D392" s="6"/>
      <c r="E392" s="6"/>
      <c r="F392" s="6"/>
      <c r="G392" s="20"/>
      <c r="H392" s="31"/>
      <c r="I392" s="31"/>
      <c r="J392" s="51"/>
      <c r="K392" s="51"/>
      <c r="L392" s="20"/>
    </row>
    <row r="393" spans="1:12" ht="20.100000000000001" hidden="1" customHeight="1" x14ac:dyDescent="0.25">
      <c r="A393" s="1"/>
      <c r="B393" s="1"/>
      <c r="C393" s="6"/>
      <c r="D393" s="6"/>
      <c r="E393" s="6"/>
      <c r="F393" s="6"/>
      <c r="G393" s="20"/>
      <c r="H393" s="31"/>
      <c r="I393" s="31"/>
      <c r="J393" s="51"/>
      <c r="K393" s="51"/>
      <c r="L393" s="20"/>
    </row>
    <row r="394" spans="1:12" ht="20.100000000000001" hidden="1" customHeight="1" x14ac:dyDescent="0.25">
      <c r="A394" s="1"/>
      <c r="B394" s="1"/>
      <c r="C394" s="6"/>
      <c r="D394" s="6"/>
      <c r="E394" s="6"/>
      <c r="F394" s="6"/>
      <c r="G394" s="20"/>
      <c r="H394" s="31"/>
      <c r="I394" s="31"/>
      <c r="J394" s="51"/>
      <c r="K394" s="51"/>
      <c r="L394" s="20"/>
    </row>
    <row r="395" spans="1:12" ht="20.100000000000001" hidden="1" customHeight="1" x14ac:dyDescent="0.25">
      <c r="A395" s="1"/>
      <c r="B395" s="1"/>
      <c r="C395" s="6"/>
      <c r="D395" s="6"/>
      <c r="E395" s="6"/>
      <c r="F395" s="6"/>
      <c r="G395" s="20"/>
      <c r="H395" s="31"/>
      <c r="I395" s="31"/>
      <c r="J395" s="51"/>
      <c r="K395" s="51"/>
      <c r="L395" s="20"/>
    </row>
    <row r="396" spans="1:12" ht="20.100000000000001" hidden="1" customHeight="1" x14ac:dyDescent="0.25">
      <c r="A396" s="1"/>
      <c r="B396" s="1"/>
      <c r="C396" s="6"/>
      <c r="D396" s="6"/>
      <c r="E396" s="6"/>
      <c r="F396" s="6"/>
      <c r="G396" s="20"/>
      <c r="H396" s="31"/>
      <c r="I396" s="31"/>
      <c r="J396" s="51"/>
      <c r="K396" s="51"/>
      <c r="L396" s="20"/>
    </row>
    <row r="397" spans="1:12" ht="20.100000000000001" hidden="1" customHeight="1" x14ac:dyDescent="0.25">
      <c r="A397" s="1"/>
      <c r="B397" s="1"/>
      <c r="C397" s="6"/>
      <c r="D397" s="6"/>
      <c r="E397" s="6"/>
      <c r="F397" s="6"/>
      <c r="G397" s="20"/>
      <c r="H397" s="31"/>
      <c r="I397" s="31"/>
      <c r="J397" s="51"/>
      <c r="K397" s="51"/>
      <c r="L397" s="20"/>
    </row>
    <row r="398" spans="1:12" hidden="1" x14ac:dyDescent="0.25">
      <c r="A398" s="1"/>
      <c r="B398" s="1"/>
      <c r="C398" s="6"/>
      <c r="D398" s="6"/>
      <c r="E398" s="6"/>
      <c r="F398" s="6"/>
      <c r="G398" s="20"/>
      <c r="H398" s="31"/>
      <c r="I398" s="31"/>
      <c r="J398" s="51"/>
      <c r="K398" s="51"/>
      <c r="L398" s="20"/>
    </row>
    <row r="399" spans="1:12" s="16" customFormat="1" ht="18" customHeight="1" x14ac:dyDescent="0.25">
      <c r="A399" s="39" t="s">
        <v>288</v>
      </c>
      <c r="B399" s="39" t="s">
        <v>155</v>
      </c>
      <c r="C399" s="19">
        <f>SUBTOTAL(9,C400:C467)</f>
        <v>0</v>
      </c>
      <c r="D399" s="19">
        <f>SUBTOTAL(9,D400:D467)</f>
        <v>738660</v>
      </c>
      <c r="E399" s="19">
        <f>SUBTOTAL(9,E400:E467)</f>
        <v>584744.23</v>
      </c>
      <c r="F399" s="19">
        <f>G399-D399</f>
        <v>-738660</v>
      </c>
      <c r="G399" s="19">
        <f>SUBTOTAL(9,G400:G467)</f>
        <v>0</v>
      </c>
      <c r="H399" s="30" t="str">
        <f>IF(C399&lt;&gt;0,E399/C399,"-")</f>
        <v>-</v>
      </c>
      <c r="I399" s="30">
        <f>IF(D399&lt;&gt;0,E399/D399,"-")</f>
        <v>0.79162839466060164</v>
      </c>
      <c r="J399" s="50">
        <f>SUBTOTAL(9,J400:J467)</f>
        <v>296485</v>
      </c>
      <c r="K399" s="50">
        <f>SUBTOTAL(9,K400:K467)</f>
        <v>46485</v>
      </c>
      <c r="L399" s="19">
        <f>SUBTOTAL(9,L400:L467)</f>
        <v>0</v>
      </c>
    </row>
    <row r="400" spans="1:12" ht="30" hidden="1" customHeight="1" x14ac:dyDescent="0.3">
      <c r="A400" s="40"/>
      <c r="B400" s="40"/>
      <c r="C400" s="9"/>
      <c r="D400" s="9"/>
      <c r="E400" s="9"/>
      <c r="F400" s="9"/>
      <c r="G400" s="20"/>
      <c r="H400" s="31"/>
      <c r="I400" s="31"/>
      <c r="J400" s="51"/>
      <c r="K400" s="51"/>
      <c r="L400" s="20"/>
    </row>
    <row r="401" spans="1:12" s="16" customFormat="1" ht="409.6" hidden="1" customHeight="1" x14ac:dyDescent="0.25">
      <c r="A401" s="41" t="s">
        <v>35</v>
      </c>
      <c r="B401" s="41" t="s">
        <v>155</v>
      </c>
      <c r="C401" s="18">
        <f>SUBTOTAL(9,C402:C422)</f>
        <v>0</v>
      </c>
      <c r="D401" s="18">
        <f>SUBTOTAL(9,D402:D422)</f>
        <v>720720</v>
      </c>
      <c r="E401" s="18">
        <f>SUBTOTAL(9,E402:E422)</f>
        <v>546044.23</v>
      </c>
      <c r="F401" s="18">
        <f>G401-D401</f>
        <v>-720720</v>
      </c>
      <c r="G401" s="18">
        <f>SUBTOTAL(9,G402:G422)</f>
        <v>0</v>
      </c>
      <c r="H401" s="28" t="str">
        <f>IF(C401&lt;&gt;0,E401/C401,"-")</f>
        <v>-</v>
      </c>
      <c r="I401" s="28">
        <f>IF(D401&lt;&gt;0,E401/D401,"-")</f>
        <v>0.75763712676212669</v>
      </c>
      <c r="J401" s="52">
        <f>SUBTOTAL(9,J402:J422)</f>
        <v>278545</v>
      </c>
      <c r="K401" s="52">
        <f>SUBTOTAL(9,K402:K422)</f>
        <v>28545</v>
      </c>
      <c r="L401" s="18">
        <f>SUBTOTAL(9,L402:L422)</f>
        <v>0</v>
      </c>
    </row>
    <row r="402" spans="1:12" ht="30" hidden="1" customHeight="1" x14ac:dyDescent="0.25">
      <c r="A402" s="1"/>
      <c r="B402" s="5"/>
      <c r="C402" s="10"/>
      <c r="D402" s="10"/>
      <c r="E402" s="10"/>
      <c r="F402" s="10"/>
      <c r="G402" s="20"/>
      <c r="H402" s="31"/>
      <c r="I402" s="31"/>
      <c r="J402" s="51"/>
      <c r="K402" s="51"/>
      <c r="L402" s="20"/>
    </row>
    <row r="403" spans="1:12" s="16" customFormat="1" ht="409.6" hidden="1" customHeight="1" x14ac:dyDescent="0.25">
      <c r="A403" s="42" t="s">
        <v>35</v>
      </c>
      <c r="B403" s="42" t="s">
        <v>155</v>
      </c>
      <c r="C403" s="23">
        <f>SUBTOTAL(9,C404:C421)</f>
        <v>0</v>
      </c>
      <c r="D403" s="23">
        <f>SUBTOTAL(9,D404:D421)</f>
        <v>720720</v>
      </c>
      <c r="E403" s="23">
        <f>SUBTOTAL(9,E404:E421)</f>
        <v>546044.23</v>
      </c>
      <c r="F403" s="23">
        <f>G403-D403</f>
        <v>-720720</v>
      </c>
      <c r="G403" s="23">
        <f>SUBTOTAL(9,G404:G421)</f>
        <v>0</v>
      </c>
      <c r="H403" s="32" t="str">
        <f>IF(C403&lt;&gt;0,E403/C403,"-")</f>
        <v>-</v>
      </c>
      <c r="I403" s="32">
        <f>IF(D403&lt;&gt;0,E403/D403,"-")</f>
        <v>0.75763712676212669</v>
      </c>
      <c r="J403" s="53">
        <f>SUBTOTAL(9,J404:J421)</f>
        <v>278545</v>
      </c>
      <c r="K403" s="53">
        <f>SUBTOTAL(9,K404:K421)</f>
        <v>28545</v>
      </c>
      <c r="L403" s="23">
        <f>SUBTOTAL(9,L404:L421)</f>
        <v>0</v>
      </c>
    </row>
    <row r="404" spans="1:12" ht="30" hidden="1" customHeight="1" x14ac:dyDescent="0.25">
      <c r="A404" s="1"/>
      <c r="B404" s="1"/>
      <c r="C404" s="6"/>
      <c r="D404" s="11"/>
      <c r="E404" s="11"/>
      <c r="F404" s="11"/>
      <c r="G404" s="20"/>
      <c r="H404" s="31"/>
      <c r="I404" s="31"/>
      <c r="J404" s="51"/>
      <c r="K404" s="51"/>
      <c r="L404" s="20"/>
    </row>
    <row r="405" spans="1:12" ht="409.6" hidden="1" customHeight="1" x14ac:dyDescent="0.25">
      <c r="A405" s="43" t="s">
        <v>35</v>
      </c>
      <c r="B405" s="43" t="s">
        <v>155</v>
      </c>
      <c r="C405" s="24">
        <f>SUBTOTAL(9,C406:C420)</f>
        <v>0</v>
      </c>
      <c r="D405" s="24">
        <f>SUBTOTAL(9,D406:D420)</f>
        <v>720720</v>
      </c>
      <c r="E405" s="24">
        <f>SUBTOTAL(9,E406:E420)</f>
        <v>546044.23</v>
      </c>
      <c r="F405" s="24">
        <f>G405-D405</f>
        <v>-720720</v>
      </c>
      <c r="G405" s="24">
        <f>SUBTOTAL(9,G406:G420)</f>
        <v>0</v>
      </c>
      <c r="H405" s="33" t="str">
        <f>IF(C405&lt;&gt;0,E405/C405,"-")</f>
        <v>-</v>
      </c>
      <c r="I405" s="33">
        <f>IF(D405&lt;&gt;0,E405/D405,"-")</f>
        <v>0.75763712676212669</v>
      </c>
      <c r="J405" s="54">
        <f>SUBTOTAL(9,J406:J420)</f>
        <v>278545</v>
      </c>
      <c r="K405" s="54">
        <f>SUBTOTAL(9,K406:K420)</f>
        <v>28545</v>
      </c>
      <c r="L405" s="24">
        <f>SUBTOTAL(9,L406:L420)</f>
        <v>0</v>
      </c>
    </row>
    <row r="406" spans="1:12" ht="30" hidden="1" customHeight="1" x14ac:dyDescent="0.25">
      <c r="A406" s="1"/>
      <c r="B406" s="1"/>
      <c r="C406" s="6"/>
      <c r="D406" s="12"/>
      <c r="E406" s="12"/>
      <c r="F406" s="12"/>
      <c r="G406" s="20"/>
      <c r="H406" s="31"/>
      <c r="I406" s="31"/>
      <c r="J406" s="51"/>
      <c r="K406" s="51"/>
      <c r="L406" s="20"/>
    </row>
    <row r="407" spans="1:12" ht="409.6" hidden="1" customHeight="1" x14ac:dyDescent="0.25">
      <c r="A407" s="44" t="s">
        <v>35</v>
      </c>
      <c r="B407" s="44" t="s">
        <v>155</v>
      </c>
      <c r="C407" s="26">
        <f>SUBTOTAL(9,C408:C419)</f>
        <v>0</v>
      </c>
      <c r="D407" s="26">
        <f>SUBTOTAL(9,D408:D419)</f>
        <v>720720</v>
      </c>
      <c r="E407" s="26">
        <f>SUBTOTAL(9,E408:E419)</f>
        <v>546044.23</v>
      </c>
      <c r="F407" s="26">
        <f>G407-D407</f>
        <v>-720720</v>
      </c>
      <c r="G407" s="26">
        <f>SUBTOTAL(9,G408:G419)</f>
        <v>0</v>
      </c>
      <c r="H407" s="34" t="str">
        <f>IF(C407&lt;&gt;0,E407/C407,"-")</f>
        <v>-</v>
      </c>
      <c r="I407" s="34">
        <f>IF(D407&lt;&gt;0,E407/D407,"-")</f>
        <v>0.75763712676212669</v>
      </c>
      <c r="J407" s="55">
        <f>SUBTOTAL(9,J408:J419)</f>
        <v>278545</v>
      </c>
      <c r="K407" s="55">
        <f>SUBTOTAL(9,K408:K419)</f>
        <v>28545</v>
      </c>
      <c r="L407" s="26">
        <f>SUBTOTAL(9,L408:L419)</f>
        <v>0</v>
      </c>
    </row>
    <row r="408" spans="1:12" ht="30" hidden="1" customHeight="1" x14ac:dyDescent="0.25">
      <c r="A408" s="1"/>
      <c r="B408" s="1"/>
      <c r="C408" s="6"/>
      <c r="D408" s="13"/>
      <c r="E408" s="13"/>
      <c r="F408" s="13"/>
      <c r="G408" s="20"/>
      <c r="H408" s="31"/>
      <c r="I408" s="31"/>
      <c r="J408" s="51"/>
      <c r="K408" s="51"/>
      <c r="L408" s="20"/>
    </row>
    <row r="409" spans="1:12" ht="409.6" hidden="1" customHeight="1" x14ac:dyDescent="0.25">
      <c r="A409" s="45" t="s">
        <v>35</v>
      </c>
      <c r="B409" s="45" t="s">
        <v>155</v>
      </c>
      <c r="C409" s="27">
        <f>SUBTOTAL(9,C410:C418)</f>
        <v>0</v>
      </c>
      <c r="D409" s="27">
        <f>SUBTOTAL(9,D410:D418)</f>
        <v>720720</v>
      </c>
      <c r="E409" s="27">
        <f>SUBTOTAL(9,E410:E418)</f>
        <v>546044.23</v>
      </c>
      <c r="F409" s="27">
        <f>G409-D409</f>
        <v>-720720</v>
      </c>
      <c r="G409" s="27">
        <f>SUBTOTAL(9,G410:G418)</f>
        <v>0</v>
      </c>
      <c r="H409" s="35" t="str">
        <f>IF(C409&lt;&gt;0,E409/C409,"-")</f>
        <v>-</v>
      </c>
      <c r="I409" s="35">
        <f>IF(D409&lt;&gt;0,E409/D409,"-")</f>
        <v>0.75763712676212669</v>
      </c>
      <c r="J409" s="56">
        <f>SUBTOTAL(9,J410:J418)</f>
        <v>278545</v>
      </c>
      <c r="K409" s="56">
        <f>SUBTOTAL(9,K410:K418)</f>
        <v>28545</v>
      </c>
      <c r="L409" s="27">
        <f>SUBTOTAL(9,L410:L418)</f>
        <v>0</v>
      </c>
    </row>
    <row r="410" spans="1:12" ht="30" hidden="1" customHeight="1" x14ac:dyDescent="0.25">
      <c r="A410" s="1"/>
      <c r="B410" s="1"/>
      <c r="C410" s="6"/>
      <c r="D410" s="14"/>
      <c r="E410" s="14"/>
      <c r="F410" s="14"/>
      <c r="G410" s="20"/>
      <c r="H410" s="31"/>
      <c r="I410" s="31"/>
      <c r="J410" s="51"/>
      <c r="K410" s="51"/>
      <c r="L410" s="20"/>
    </row>
    <row r="411" spans="1:12" ht="409.6" hidden="1" customHeight="1" x14ac:dyDescent="0.25">
      <c r="A411" s="46" t="s">
        <v>35</v>
      </c>
      <c r="B411" s="46" t="s">
        <v>155</v>
      </c>
      <c r="C411" s="25">
        <f>SUBTOTAL(9,C412:C417)</f>
        <v>0</v>
      </c>
      <c r="D411" s="25">
        <f>SUBTOTAL(9,D412:D417)</f>
        <v>720720</v>
      </c>
      <c r="E411" s="25">
        <f>SUBTOTAL(9,E412:E417)</f>
        <v>546044.23</v>
      </c>
      <c r="F411" s="25">
        <f>G411-D411</f>
        <v>-720720</v>
      </c>
      <c r="G411" s="25">
        <f>SUBTOTAL(9,G412:G417)</f>
        <v>0</v>
      </c>
      <c r="H411" s="36" t="str">
        <f>IF(C411&lt;&gt;0,E411/C411,"-")</f>
        <v>-</v>
      </c>
      <c r="I411" s="36">
        <f>IF(D411&lt;&gt;0,E411/D411,"-")</f>
        <v>0.75763712676212669</v>
      </c>
      <c r="J411" s="57">
        <f>SUBTOTAL(9,J412:J417)</f>
        <v>278545</v>
      </c>
      <c r="K411" s="57">
        <f>SUBTOTAL(9,K412:K417)</f>
        <v>28545</v>
      </c>
      <c r="L411" s="25">
        <f>SUBTOTAL(9,L412:L417)</f>
        <v>0</v>
      </c>
    </row>
    <row r="412" spans="1:12" ht="22.5" hidden="1" customHeight="1" x14ac:dyDescent="0.25">
      <c r="A412" s="1"/>
      <c r="B412" s="1"/>
      <c r="C412" s="6"/>
      <c r="D412" s="14"/>
      <c r="E412" s="14"/>
      <c r="F412" s="14"/>
      <c r="G412" s="14"/>
      <c r="H412" s="37"/>
      <c r="I412" s="37"/>
      <c r="J412" s="58"/>
      <c r="K412" s="58"/>
      <c r="L412" s="14"/>
    </row>
    <row r="413" spans="1:12" ht="409.6" hidden="1" customHeight="1" x14ac:dyDescent="0.25">
      <c r="A413" s="47" t="s">
        <v>35</v>
      </c>
      <c r="B413" s="47" t="s">
        <v>155</v>
      </c>
      <c r="C413" s="14">
        <f>SUBTOTAL(9,C414:C416)</f>
        <v>0</v>
      </c>
      <c r="D413" s="14">
        <f>SUBTOTAL(9,D414:D416)</f>
        <v>720720</v>
      </c>
      <c r="E413" s="14">
        <f>SUBTOTAL(9,E414:E416)</f>
        <v>546044.23</v>
      </c>
      <c r="F413" s="14">
        <f>G413-D413</f>
        <v>-720720</v>
      </c>
      <c r="G413" s="14">
        <f>SUBTOTAL(9,G414:G416)</f>
        <v>0</v>
      </c>
      <c r="H413" s="37" t="str">
        <f>IF(C413&lt;&gt;0,E413/C413,"-")</f>
        <v>-</v>
      </c>
      <c r="I413" s="37">
        <f>IF(D413&lt;&gt;0,E413/D413,"-")</f>
        <v>0.75763712676212669</v>
      </c>
      <c r="J413" s="58">
        <f>SUBTOTAL(9,J414:J416)</f>
        <v>278545</v>
      </c>
      <c r="K413" s="58">
        <f>SUBTOTAL(9,K414:K416)</f>
        <v>28545</v>
      </c>
      <c r="L413" s="14">
        <f>SUBTOTAL(9,L414:L416)</f>
        <v>0</v>
      </c>
    </row>
    <row r="414" spans="1:12" ht="30" hidden="1" customHeight="1" x14ac:dyDescent="0.25">
      <c r="A414" s="1"/>
      <c r="B414" s="1"/>
      <c r="C414" s="6"/>
      <c r="D414" s="21"/>
      <c r="E414" s="21"/>
      <c r="F414" s="21"/>
      <c r="G414" s="20"/>
      <c r="H414" s="31"/>
      <c r="I414" s="31"/>
      <c r="J414" s="51"/>
      <c r="K414" s="51"/>
      <c r="L414" s="20"/>
    </row>
    <row r="415" spans="1:12" ht="15" customHeight="1" x14ac:dyDescent="0.25">
      <c r="A415" s="48" t="s">
        <v>35</v>
      </c>
      <c r="B415" s="48" t="s">
        <v>155</v>
      </c>
      <c r="C415" s="3">
        <v>0</v>
      </c>
      <c r="D415" s="3">
        <v>720720</v>
      </c>
      <c r="E415" s="3">
        <v>546044.23</v>
      </c>
      <c r="F415" s="3">
        <f>G415-D415</f>
        <v>-720720</v>
      </c>
      <c r="G415" s="3"/>
      <c r="H415" s="29" t="str">
        <f>IF(C415&lt;&gt;0,0/C415,"-")</f>
        <v>-</v>
      </c>
      <c r="I415" s="29">
        <f>IF(D415&lt;&gt;0,E415/D415,"-")</f>
        <v>0.75763712676212669</v>
      </c>
      <c r="J415" s="59">
        <v>278545</v>
      </c>
      <c r="K415" s="59">
        <v>28545</v>
      </c>
      <c r="L415" s="49">
        <v>0</v>
      </c>
    </row>
    <row r="416" spans="1:12" hidden="1" x14ac:dyDescent="0.25">
      <c r="A416" s="1"/>
      <c r="B416" s="1"/>
      <c r="C416" s="6"/>
      <c r="D416" s="3"/>
      <c r="E416" s="3"/>
      <c r="F416" s="3"/>
      <c r="G416" s="3"/>
      <c r="H416" s="29"/>
      <c r="I416" s="29"/>
      <c r="J416" s="59"/>
      <c r="K416" s="59"/>
      <c r="L416" s="3"/>
    </row>
    <row r="417" spans="1:12" hidden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20.100000000000001" hidden="1" customHeight="1" x14ac:dyDescent="0.25">
      <c r="A419" s="1"/>
      <c r="B419" s="1"/>
      <c r="C419" s="6"/>
      <c r="D419" s="6"/>
      <c r="E419" s="6"/>
      <c r="F419" s="6"/>
      <c r="G419" s="20"/>
      <c r="H419" s="31"/>
      <c r="I419" s="31"/>
      <c r="J419" s="51"/>
      <c r="K419" s="51"/>
      <c r="L419" s="20"/>
    </row>
    <row r="420" spans="1:12" ht="20.100000000000001" hidden="1" customHeight="1" x14ac:dyDescent="0.25">
      <c r="A420" s="1"/>
      <c r="B420" s="1"/>
      <c r="C420" s="6"/>
      <c r="D420" s="6"/>
      <c r="E420" s="6"/>
      <c r="F420" s="6"/>
      <c r="G420" s="20"/>
      <c r="H420" s="31"/>
      <c r="I420" s="31"/>
      <c r="J420" s="51"/>
      <c r="K420" s="51"/>
      <c r="L420" s="20"/>
    </row>
    <row r="421" spans="1:12" ht="20.100000000000001" hidden="1" customHeight="1" x14ac:dyDescent="0.25">
      <c r="A421" s="1"/>
      <c r="B421" s="1"/>
      <c r="C421" s="6"/>
      <c r="D421" s="6"/>
      <c r="E421" s="6"/>
      <c r="F421" s="6"/>
      <c r="G421" s="20"/>
      <c r="H421" s="31"/>
      <c r="I421" s="31"/>
      <c r="J421" s="51"/>
      <c r="K421" s="51"/>
      <c r="L421" s="20"/>
    </row>
    <row r="422" spans="1:12" ht="20.100000000000001" hidden="1" customHeight="1" x14ac:dyDescent="0.25">
      <c r="A422" s="1"/>
      <c r="B422" s="1"/>
      <c r="C422" s="6"/>
      <c r="D422" s="6"/>
      <c r="E422" s="6"/>
      <c r="F422" s="6"/>
      <c r="G422" s="20"/>
      <c r="H422" s="31"/>
      <c r="I422" s="31"/>
      <c r="J422" s="51"/>
      <c r="K422" s="51"/>
      <c r="L422" s="20"/>
    </row>
    <row r="423" spans="1:12" s="16" customFormat="1" ht="409.6" hidden="1" customHeight="1" x14ac:dyDescent="0.25">
      <c r="A423" s="41" t="s">
        <v>36</v>
      </c>
      <c r="B423" s="41" t="s">
        <v>122</v>
      </c>
      <c r="C423" s="18">
        <f>SUBTOTAL(9,C424:C444)</f>
        <v>0</v>
      </c>
      <c r="D423" s="18">
        <f>SUBTOTAL(9,D424:D444)</f>
        <v>11300</v>
      </c>
      <c r="E423" s="18">
        <f>SUBTOTAL(9,E424:E444)</f>
        <v>38700</v>
      </c>
      <c r="F423" s="18">
        <f>G423-D423</f>
        <v>-11300</v>
      </c>
      <c r="G423" s="18">
        <f>SUBTOTAL(9,G424:G444)</f>
        <v>0</v>
      </c>
      <c r="H423" s="28" t="str">
        <f>IF(C423&lt;&gt;0,E423/C423,"-")</f>
        <v>-</v>
      </c>
      <c r="I423" s="28">
        <f>IF(D423&lt;&gt;0,E423/D423,"-")</f>
        <v>3.4247787610619471</v>
      </c>
      <c r="J423" s="52">
        <f>SUBTOTAL(9,J424:J444)</f>
        <v>11300</v>
      </c>
      <c r="K423" s="52">
        <f>SUBTOTAL(9,K424:K444)</f>
        <v>11300</v>
      </c>
      <c r="L423" s="18">
        <f>SUBTOTAL(9,L424:L444)</f>
        <v>0</v>
      </c>
    </row>
    <row r="424" spans="1:12" ht="30" hidden="1" customHeight="1" x14ac:dyDescent="0.25">
      <c r="A424" s="1"/>
      <c r="B424" s="5"/>
      <c r="C424" s="10"/>
      <c r="D424" s="10"/>
      <c r="E424" s="10"/>
      <c r="F424" s="10"/>
      <c r="G424" s="20"/>
      <c r="H424" s="31"/>
      <c r="I424" s="31"/>
      <c r="J424" s="51"/>
      <c r="K424" s="51"/>
      <c r="L424" s="20"/>
    </row>
    <row r="425" spans="1:12" s="16" customFormat="1" ht="409.6" hidden="1" customHeight="1" x14ac:dyDescent="0.25">
      <c r="A425" s="42" t="s">
        <v>36</v>
      </c>
      <c r="B425" s="42" t="s">
        <v>122</v>
      </c>
      <c r="C425" s="23">
        <f>SUBTOTAL(9,C426:C443)</f>
        <v>0</v>
      </c>
      <c r="D425" s="23">
        <f>SUBTOTAL(9,D426:D443)</f>
        <v>11300</v>
      </c>
      <c r="E425" s="23">
        <f>SUBTOTAL(9,E426:E443)</f>
        <v>38700</v>
      </c>
      <c r="F425" s="23">
        <f>G425-D425</f>
        <v>-11300</v>
      </c>
      <c r="G425" s="23">
        <f>SUBTOTAL(9,G426:G443)</f>
        <v>0</v>
      </c>
      <c r="H425" s="32" t="str">
        <f>IF(C425&lt;&gt;0,E425/C425,"-")</f>
        <v>-</v>
      </c>
      <c r="I425" s="32">
        <f>IF(D425&lt;&gt;0,E425/D425,"-")</f>
        <v>3.4247787610619471</v>
      </c>
      <c r="J425" s="53">
        <f>SUBTOTAL(9,J426:J443)</f>
        <v>11300</v>
      </c>
      <c r="K425" s="53">
        <f>SUBTOTAL(9,K426:K443)</f>
        <v>11300</v>
      </c>
      <c r="L425" s="23">
        <f>SUBTOTAL(9,L426:L443)</f>
        <v>0</v>
      </c>
    </row>
    <row r="426" spans="1:12" ht="30" hidden="1" customHeight="1" x14ac:dyDescent="0.25">
      <c r="A426" s="1"/>
      <c r="B426" s="1"/>
      <c r="C426" s="6"/>
      <c r="D426" s="11"/>
      <c r="E426" s="11"/>
      <c r="F426" s="11"/>
      <c r="G426" s="20"/>
      <c r="H426" s="31"/>
      <c r="I426" s="31"/>
      <c r="J426" s="51"/>
      <c r="K426" s="51"/>
      <c r="L426" s="20"/>
    </row>
    <row r="427" spans="1:12" ht="409.6" hidden="1" customHeight="1" x14ac:dyDescent="0.25">
      <c r="A427" s="43" t="s">
        <v>36</v>
      </c>
      <c r="B427" s="43" t="s">
        <v>122</v>
      </c>
      <c r="C427" s="24">
        <f>SUBTOTAL(9,C428:C442)</f>
        <v>0</v>
      </c>
      <c r="D427" s="24">
        <f>SUBTOTAL(9,D428:D442)</f>
        <v>11300</v>
      </c>
      <c r="E427" s="24">
        <f>SUBTOTAL(9,E428:E442)</f>
        <v>38700</v>
      </c>
      <c r="F427" s="24">
        <f>G427-D427</f>
        <v>-11300</v>
      </c>
      <c r="G427" s="24">
        <f>SUBTOTAL(9,G428:G442)</f>
        <v>0</v>
      </c>
      <c r="H427" s="33" t="str">
        <f>IF(C427&lt;&gt;0,E427/C427,"-")</f>
        <v>-</v>
      </c>
      <c r="I427" s="33">
        <f>IF(D427&lt;&gt;0,E427/D427,"-")</f>
        <v>3.4247787610619471</v>
      </c>
      <c r="J427" s="54">
        <f>SUBTOTAL(9,J428:J442)</f>
        <v>11300</v>
      </c>
      <c r="K427" s="54">
        <f>SUBTOTAL(9,K428:K442)</f>
        <v>11300</v>
      </c>
      <c r="L427" s="24">
        <f>SUBTOTAL(9,L428:L442)</f>
        <v>0</v>
      </c>
    </row>
    <row r="428" spans="1:12" ht="30" hidden="1" customHeight="1" x14ac:dyDescent="0.25">
      <c r="A428" s="1"/>
      <c r="B428" s="1"/>
      <c r="C428" s="6"/>
      <c r="D428" s="12"/>
      <c r="E428" s="12"/>
      <c r="F428" s="12"/>
      <c r="G428" s="20"/>
      <c r="H428" s="31"/>
      <c r="I428" s="31"/>
      <c r="J428" s="51"/>
      <c r="K428" s="51"/>
      <c r="L428" s="20"/>
    </row>
    <row r="429" spans="1:12" ht="409.6" hidden="1" customHeight="1" x14ac:dyDescent="0.25">
      <c r="A429" s="44" t="s">
        <v>36</v>
      </c>
      <c r="B429" s="44" t="s">
        <v>122</v>
      </c>
      <c r="C429" s="26">
        <f>SUBTOTAL(9,C430:C441)</f>
        <v>0</v>
      </c>
      <c r="D429" s="26">
        <f>SUBTOTAL(9,D430:D441)</f>
        <v>11300</v>
      </c>
      <c r="E429" s="26">
        <f>SUBTOTAL(9,E430:E441)</f>
        <v>38700</v>
      </c>
      <c r="F429" s="26">
        <f>G429-D429</f>
        <v>-11300</v>
      </c>
      <c r="G429" s="26">
        <f>SUBTOTAL(9,G430:G441)</f>
        <v>0</v>
      </c>
      <c r="H429" s="34" t="str">
        <f>IF(C429&lt;&gt;0,E429/C429,"-")</f>
        <v>-</v>
      </c>
      <c r="I429" s="34">
        <f>IF(D429&lt;&gt;0,E429/D429,"-")</f>
        <v>3.4247787610619471</v>
      </c>
      <c r="J429" s="55">
        <f>SUBTOTAL(9,J430:J441)</f>
        <v>11300</v>
      </c>
      <c r="K429" s="55">
        <f>SUBTOTAL(9,K430:K441)</f>
        <v>11300</v>
      </c>
      <c r="L429" s="26">
        <f>SUBTOTAL(9,L430:L441)</f>
        <v>0</v>
      </c>
    </row>
    <row r="430" spans="1:12" ht="30" hidden="1" customHeight="1" x14ac:dyDescent="0.25">
      <c r="A430" s="1"/>
      <c r="B430" s="1"/>
      <c r="C430" s="6"/>
      <c r="D430" s="13"/>
      <c r="E430" s="13"/>
      <c r="F430" s="13"/>
      <c r="G430" s="20"/>
      <c r="H430" s="31"/>
      <c r="I430" s="31"/>
      <c r="J430" s="51"/>
      <c r="K430" s="51"/>
      <c r="L430" s="20"/>
    </row>
    <row r="431" spans="1:12" ht="409.6" hidden="1" customHeight="1" x14ac:dyDescent="0.25">
      <c r="A431" s="45" t="s">
        <v>36</v>
      </c>
      <c r="B431" s="45" t="s">
        <v>122</v>
      </c>
      <c r="C431" s="27">
        <f>SUBTOTAL(9,C432:C440)</f>
        <v>0</v>
      </c>
      <c r="D431" s="27">
        <f>SUBTOTAL(9,D432:D440)</f>
        <v>11300</v>
      </c>
      <c r="E431" s="27">
        <f>SUBTOTAL(9,E432:E440)</f>
        <v>38700</v>
      </c>
      <c r="F431" s="27">
        <f>G431-D431</f>
        <v>-11300</v>
      </c>
      <c r="G431" s="27">
        <f>SUBTOTAL(9,G432:G440)</f>
        <v>0</v>
      </c>
      <c r="H431" s="35" t="str">
        <f>IF(C431&lt;&gt;0,E431/C431,"-")</f>
        <v>-</v>
      </c>
      <c r="I431" s="35">
        <f>IF(D431&lt;&gt;0,E431/D431,"-")</f>
        <v>3.4247787610619471</v>
      </c>
      <c r="J431" s="56">
        <f>SUBTOTAL(9,J432:J440)</f>
        <v>11300</v>
      </c>
      <c r="K431" s="56">
        <f>SUBTOTAL(9,K432:K440)</f>
        <v>11300</v>
      </c>
      <c r="L431" s="27">
        <f>SUBTOTAL(9,L432:L440)</f>
        <v>0</v>
      </c>
    </row>
    <row r="432" spans="1:12" ht="30" hidden="1" customHeight="1" x14ac:dyDescent="0.25">
      <c r="A432" s="1"/>
      <c r="B432" s="1"/>
      <c r="C432" s="6"/>
      <c r="D432" s="14"/>
      <c r="E432" s="14"/>
      <c r="F432" s="14"/>
      <c r="G432" s="20"/>
      <c r="H432" s="31"/>
      <c r="I432" s="31"/>
      <c r="J432" s="51"/>
      <c r="K432" s="51"/>
      <c r="L432" s="20"/>
    </row>
    <row r="433" spans="1:12" ht="409.6" hidden="1" customHeight="1" x14ac:dyDescent="0.25">
      <c r="A433" s="46" t="s">
        <v>36</v>
      </c>
      <c r="B433" s="46" t="s">
        <v>122</v>
      </c>
      <c r="C433" s="25">
        <f>SUBTOTAL(9,C434:C439)</f>
        <v>0</v>
      </c>
      <c r="D433" s="25">
        <f>SUBTOTAL(9,D434:D439)</f>
        <v>11300</v>
      </c>
      <c r="E433" s="25">
        <f>SUBTOTAL(9,E434:E439)</f>
        <v>38700</v>
      </c>
      <c r="F433" s="25">
        <f>G433-D433</f>
        <v>-11300</v>
      </c>
      <c r="G433" s="25">
        <f>SUBTOTAL(9,G434:G439)</f>
        <v>0</v>
      </c>
      <c r="H433" s="36" t="str">
        <f>IF(C433&lt;&gt;0,E433/C433,"-")</f>
        <v>-</v>
      </c>
      <c r="I433" s="36">
        <f>IF(D433&lt;&gt;0,E433/D433,"-")</f>
        <v>3.4247787610619471</v>
      </c>
      <c r="J433" s="57">
        <f>SUBTOTAL(9,J434:J439)</f>
        <v>11300</v>
      </c>
      <c r="K433" s="57">
        <f>SUBTOTAL(9,K434:K439)</f>
        <v>11300</v>
      </c>
      <c r="L433" s="25">
        <f>SUBTOTAL(9,L434:L439)</f>
        <v>0</v>
      </c>
    </row>
    <row r="434" spans="1:12" ht="22.5" hidden="1" customHeight="1" x14ac:dyDescent="0.25">
      <c r="A434" s="1"/>
      <c r="B434" s="1"/>
      <c r="C434" s="6"/>
      <c r="D434" s="14"/>
      <c r="E434" s="14"/>
      <c r="F434" s="14"/>
      <c r="G434" s="14"/>
      <c r="H434" s="37"/>
      <c r="I434" s="37"/>
      <c r="J434" s="58"/>
      <c r="K434" s="58"/>
      <c r="L434" s="14"/>
    </row>
    <row r="435" spans="1:12" ht="409.6" hidden="1" customHeight="1" x14ac:dyDescent="0.25">
      <c r="A435" s="47" t="s">
        <v>36</v>
      </c>
      <c r="B435" s="47" t="s">
        <v>122</v>
      </c>
      <c r="C435" s="14">
        <f>SUBTOTAL(9,C436:C438)</f>
        <v>0</v>
      </c>
      <c r="D435" s="14">
        <f>SUBTOTAL(9,D436:D438)</f>
        <v>11300</v>
      </c>
      <c r="E435" s="14">
        <f>SUBTOTAL(9,E436:E438)</f>
        <v>38700</v>
      </c>
      <c r="F435" s="14">
        <f>G435-D435</f>
        <v>-11300</v>
      </c>
      <c r="G435" s="14">
        <f>SUBTOTAL(9,G436:G438)</f>
        <v>0</v>
      </c>
      <c r="H435" s="37" t="str">
        <f>IF(C435&lt;&gt;0,E435/C435,"-")</f>
        <v>-</v>
      </c>
      <c r="I435" s="37">
        <f>IF(D435&lt;&gt;0,E435/D435,"-")</f>
        <v>3.4247787610619471</v>
      </c>
      <c r="J435" s="58">
        <f>SUBTOTAL(9,J436:J438)</f>
        <v>11300</v>
      </c>
      <c r="K435" s="58">
        <f>SUBTOTAL(9,K436:K438)</f>
        <v>11300</v>
      </c>
      <c r="L435" s="14">
        <f>SUBTOTAL(9,L436:L438)</f>
        <v>0</v>
      </c>
    </row>
    <row r="436" spans="1:12" ht="30" hidden="1" customHeight="1" x14ac:dyDescent="0.25">
      <c r="A436" s="1"/>
      <c r="B436" s="1"/>
      <c r="C436" s="6"/>
      <c r="D436" s="21"/>
      <c r="E436" s="21"/>
      <c r="F436" s="21"/>
      <c r="G436" s="20"/>
      <c r="H436" s="31"/>
      <c r="I436" s="31"/>
      <c r="J436" s="51"/>
      <c r="K436" s="51"/>
      <c r="L436" s="20"/>
    </row>
    <row r="437" spans="1:12" ht="15" customHeight="1" x14ac:dyDescent="0.25">
      <c r="A437" s="48" t="s">
        <v>36</v>
      </c>
      <c r="B437" s="48" t="s">
        <v>122</v>
      </c>
      <c r="C437" s="3">
        <v>0</v>
      </c>
      <c r="D437" s="3">
        <v>11300</v>
      </c>
      <c r="E437" s="3">
        <v>38700</v>
      </c>
      <c r="F437" s="3">
        <f>G437-D437</f>
        <v>-11300</v>
      </c>
      <c r="G437" s="3"/>
      <c r="H437" s="29" t="str">
        <f>IF(C437&lt;&gt;0,0/C437,"-")</f>
        <v>-</v>
      </c>
      <c r="I437" s="29">
        <f>IF(D437&lt;&gt;0,E437/D437,"-")</f>
        <v>3.4247787610619471</v>
      </c>
      <c r="J437" s="59">
        <v>11300</v>
      </c>
      <c r="K437" s="59">
        <v>11300</v>
      </c>
      <c r="L437" s="49">
        <v>0</v>
      </c>
    </row>
    <row r="438" spans="1:12" hidden="1" x14ac:dyDescent="0.25">
      <c r="A438" s="1"/>
      <c r="B438" s="1"/>
      <c r="C438" s="6"/>
      <c r="D438" s="3"/>
      <c r="E438" s="3"/>
      <c r="F438" s="3"/>
      <c r="G438" s="3"/>
      <c r="H438" s="29"/>
      <c r="I438" s="29"/>
      <c r="J438" s="59"/>
      <c r="K438" s="59"/>
      <c r="L438" s="3"/>
    </row>
    <row r="439" spans="1:12" hidden="1" x14ac:dyDescent="0.25">
      <c r="A439" s="1"/>
      <c r="B439" s="1"/>
      <c r="C439" s="6"/>
      <c r="D439" s="6"/>
      <c r="E439" s="6"/>
      <c r="F439" s="6"/>
      <c r="G439" s="20"/>
      <c r="H439" s="31"/>
      <c r="I439" s="31"/>
      <c r="J439" s="51"/>
      <c r="K439" s="51"/>
      <c r="L439" s="20"/>
    </row>
    <row r="440" spans="1:12" ht="20.100000000000001" hidden="1" customHeight="1" x14ac:dyDescent="0.25">
      <c r="A440" s="1"/>
      <c r="B440" s="1"/>
      <c r="C440" s="6"/>
      <c r="D440" s="6"/>
      <c r="E440" s="6"/>
      <c r="F440" s="6"/>
      <c r="G440" s="20"/>
      <c r="H440" s="31"/>
      <c r="I440" s="31"/>
      <c r="J440" s="51"/>
      <c r="K440" s="51"/>
      <c r="L440" s="20"/>
    </row>
    <row r="441" spans="1:12" ht="20.100000000000001" hidden="1" customHeight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20.100000000000001" hidden="1" customHeight="1" x14ac:dyDescent="0.25">
      <c r="A443" s="1"/>
      <c r="B443" s="1"/>
      <c r="C443" s="6"/>
      <c r="D443" s="6"/>
      <c r="E443" s="6"/>
      <c r="F443" s="6"/>
      <c r="G443" s="20"/>
      <c r="H443" s="31"/>
      <c r="I443" s="31"/>
      <c r="J443" s="51"/>
      <c r="K443" s="51"/>
      <c r="L443" s="20"/>
    </row>
    <row r="444" spans="1:12" ht="20.100000000000001" hidden="1" customHeight="1" x14ac:dyDescent="0.25">
      <c r="A444" s="1"/>
      <c r="B444" s="1"/>
      <c r="C444" s="6"/>
      <c r="D444" s="6"/>
      <c r="E444" s="6"/>
      <c r="F444" s="6"/>
      <c r="G444" s="20"/>
      <c r="H444" s="31"/>
      <c r="I444" s="31"/>
      <c r="J444" s="51"/>
      <c r="K444" s="51"/>
      <c r="L444" s="20"/>
    </row>
    <row r="445" spans="1:12" s="16" customFormat="1" ht="409.6" hidden="1" customHeight="1" x14ac:dyDescent="0.25">
      <c r="A445" s="41" t="s">
        <v>37</v>
      </c>
      <c r="B445" s="41" t="s">
        <v>191</v>
      </c>
      <c r="C445" s="18">
        <f>SUBTOTAL(9,C446:C466)</f>
        <v>0</v>
      </c>
      <c r="D445" s="18">
        <f>SUBTOTAL(9,D446:D466)</f>
        <v>6640</v>
      </c>
      <c r="E445" s="18">
        <f>SUBTOTAL(9,E446:E466)</f>
        <v>0</v>
      </c>
      <c r="F445" s="18">
        <f>G445-D445</f>
        <v>-6640</v>
      </c>
      <c r="G445" s="18">
        <f>SUBTOTAL(9,G446:G466)</f>
        <v>0</v>
      </c>
      <c r="H445" s="28" t="str">
        <f>IF(C445&lt;&gt;0,E445/C445,"-")</f>
        <v>-</v>
      </c>
      <c r="I445" s="28">
        <f>IF(D445&lt;&gt;0,E445/D445,"-")</f>
        <v>0</v>
      </c>
      <c r="J445" s="52">
        <f>SUBTOTAL(9,J446:J466)</f>
        <v>6640</v>
      </c>
      <c r="K445" s="52">
        <f>SUBTOTAL(9,K446:K466)</f>
        <v>6640</v>
      </c>
      <c r="L445" s="18">
        <f>SUBTOTAL(9,L446:L466)</f>
        <v>0</v>
      </c>
    </row>
    <row r="446" spans="1:12" ht="30" hidden="1" customHeight="1" x14ac:dyDescent="0.25">
      <c r="A446" s="1"/>
      <c r="B446" s="5"/>
      <c r="C446" s="10"/>
      <c r="D446" s="10"/>
      <c r="E446" s="10"/>
      <c r="F446" s="10"/>
      <c r="G446" s="20"/>
      <c r="H446" s="31"/>
      <c r="I446" s="31"/>
      <c r="J446" s="51"/>
      <c r="K446" s="51"/>
      <c r="L446" s="20"/>
    </row>
    <row r="447" spans="1:12" s="16" customFormat="1" ht="409.6" hidden="1" customHeight="1" x14ac:dyDescent="0.25">
      <c r="A447" s="42" t="s">
        <v>37</v>
      </c>
      <c r="B447" s="42" t="s">
        <v>191</v>
      </c>
      <c r="C447" s="23">
        <f>SUBTOTAL(9,C448:C465)</f>
        <v>0</v>
      </c>
      <c r="D447" s="23">
        <f>SUBTOTAL(9,D448:D465)</f>
        <v>6640</v>
      </c>
      <c r="E447" s="23">
        <f>SUBTOTAL(9,E448:E465)</f>
        <v>0</v>
      </c>
      <c r="F447" s="23">
        <f>G447-D447</f>
        <v>-6640</v>
      </c>
      <c r="G447" s="23">
        <f>SUBTOTAL(9,G448:G465)</f>
        <v>0</v>
      </c>
      <c r="H447" s="32" t="str">
        <f>IF(C447&lt;&gt;0,E447/C447,"-")</f>
        <v>-</v>
      </c>
      <c r="I447" s="32">
        <f>IF(D447&lt;&gt;0,E447/D447,"-")</f>
        <v>0</v>
      </c>
      <c r="J447" s="53">
        <f>SUBTOTAL(9,J448:J465)</f>
        <v>6640</v>
      </c>
      <c r="K447" s="53">
        <f>SUBTOTAL(9,K448:K465)</f>
        <v>6640</v>
      </c>
      <c r="L447" s="23">
        <f>SUBTOTAL(9,L448:L465)</f>
        <v>0</v>
      </c>
    </row>
    <row r="448" spans="1:12" ht="30" hidden="1" customHeight="1" x14ac:dyDescent="0.25">
      <c r="A448" s="1"/>
      <c r="B448" s="1"/>
      <c r="C448" s="6"/>
      <c r="D448" s="11"/>
      <c r="E448" s="11"/>
      <c r="F448" s="11"/>
      <c r="G448" s="20"/>
      <c r="H448" s="31"/>
      <c r="I448" s="31"/>
      <c r="J448" s="51"/>
      <c r="K448" s="51"/>
      <c r="L448" s="20"/>
    </row>
    <row r="449" spans="1:12" ht="409.6" hidden="1" customHeight="1" x14ac:dyDescent="0.25">
      <c r="A449" s="43" t="s">
        <v>37</v>
      </c>
      <c r="B449" s="43" t="s">
        <v>191</v>
      </c>
      <c r="C449" s="24">
        <f>SUBTOTAL(9,C450:C464)</f>
        <v>0</v>
      </c>
      <c r="D449" s="24">
        <f>SUBTOTAL(9,D450:D464)</f>
        <v>6640</v>
      </c>
      <c r="E449" s="24">
        <f>SUBTOTAL(9,E450:E464)</f>
        <v>0</v>
      </c>
      <c r="F449" s="24">
        <f>G449-D449</f>
        <v>-6640</v>
      </c>
      <c r="G449" s="24">
        <f>SUBTOTAL(9,G450:G464)</f>
        <v>0</v>
      </c>
      <c r="H449" s="33" t="str">
        <f>IF(C449&lt;&gt;0,E449/C449,"-")</f>
        <v>-</v>
      </c>
      <c r="I449" s="33">
        <f>IF(D449&lt;&gt;0,E449/D449,"-")</f>
        <v>0</v>
      </c>
      <c r="J449" s="54">
        <f>SUBTOTAL(9,J450:J464)</f>
        <v>6640</v>
      </c>
      <c r="K449" s="54">
        <f>SUBTOTAL(9,K450:K464)</f>
        <v>6640</v>
      </c>
      <c r="L449" s="24">
        <f>SUBTOTAL(9,L450:L464)</f>
        <v>0</v>
      </c>
    </row>
    <row r="450" spans="1:12" ht="30" hidden="1" customHeight="1" x14ac:dyDescent="0.25">
      <c r="A450" s="1"/>
      <c r="B450" s="1"/>
      <c r="C450" s="6"/>
      <c r="D450" s="12"/>
      <c r="E450" s="12"/>
      <c r="F450" s="12"/>
      <c r="G450" s="20"/>
      <c r="H450" s="31"/>
      <c r="I450" s="31"/>
      <c r="J450" s="51"/>
      <c r="K450" s="51"/>
      <c r="L450" s="20"/>
    </row>
    <row r="451" spans="1:12" ht="409.6" hidden="1" customHeight="1" x14ac:dyDescent="0.25">
      <c r="A451" s="44" t="s">
        <v>37</v>
      </c>
      <c r="B451" s="44" t="s">
        <v>191</v>
      </c>
      <c r="C451" s="26">
        <f>SUBTOTAL(9,C452:C463)</f>
        <v>0</v>
      </c>
      <c r="D451" s="26">
        <f>SUBTOTAL(9,D452:D463)</f>
        <v>6640</v>
      </c>
      <c r="E451" s="26">
        <f>SUBTOTAL(9,E452:E463)</f>
        <v>0</v>
      </c>
      <c r="F451" s="26">
        <f>G451-D451</f>
        <v>-6640</v>
      </c>
      <c r="G451" s="26">
        <f>SUBTOTAL(9,G452:G463)</f>
        <v>0</v>
      </c>
      <c r="H451" s="34" t="str">
        <f>IF(C451&lt;&gt;0,E451/C451,"-")</f>
        <v>-</v>
      </c>
      <c r="I451" s="34">
        <f>IF(D451&lt;&gt;0,E451/D451,"-")</f>
        <v>0</v>
      </c>
      <c r="J451" s="55">
        <f>SUBTOTAL(9,J452:J463)</f>
        <v>6640</v>
      </c>
      <c r="K451" s="55">
        <f>SUBTOTAL(9,K452:K463)</f>
        <v>6640</v>
      </c>
      <c r="L451" s="26">
        <f>SUBTOTAL(9,L452:L463)</f>
        <v>0</v>
      </c>
    </row>
    <row r="452" spans="1:12" ht="30" hidden="1" customHeight="1" x14ac:dyDescent="0.25">
      <c r="A452" s="1"/>
      <c r="B452" s="1"/>
      <c r="C452" s="6"/>
      <c r="D452" s="13"/>
      <c r="E452" s="13"/>
      <c r="F452" s="13"/>
      <c r="G452" s="20"/>
      <c r="H452" s="31"/>
      <c r="I452" s="31"/>
      <c r="J452" s="51"/>
      <c r="K452" s="51"/>
      <c r="L452" s="20"/>
    </row>
    <row r="453" spans="1:12" ht="409.6" hidden="1" customHeight="1" x14ac:dyDescent="0.25">
      <c r="A453" s="45" t="s">
        <v>37</v>
      </c>
      <c r="B453" s="45" t="s">
        <v>191</v>
      </c>
      <c r="C453" s="27">
        <f>SUBTOTAL(9,C454:C462)</f>
        <v>0</v>
      </c>
      <c r="D453" s="27">
        <f>SUBTOTAL(9,D454:D462)</f>
        <v>6640</v>
      </c>
      <c r="E453" s="27">
        <f>SUBTOTAL(9,E454:E462)</f>
        <v>0</v>
      </c>
      <c r="F453" s="27">
        <f>G453-D453</f>
        <v>-6640</v>
      </c>
      <c r="G453" s="27">
        <f>SUBTOTAL(9,G454:G462)</f>
        <v>0</v>
      </c>
      <c r="H453" s="35" t="str">
        <f>IF(C453&lt;&gt;0,E453/C453,"-")</f>
        <v>-</v>
      </c>
      <c r="I453" s="35">
        <f>IF(D453&lt;&gt;0,E453/D453,"-")</f>
        <v>0</v>
      </c>
      <c r="J453" s="56">
        <f>SUBTOTAL(9,J454:J462)</f>
        <v>6640</v>
      </c>
      <c r="K453" s="56">
        <f>SUBTOTAL(9,K454:K462)</f>
        <v>6640</v>
      </c>
      <c r="L453" s="27">
        <f>SUBTOTAL(9,L454:L462)</f>
        <v>0</v>
      </c>
    </row>
    <row r="454" spans="1:12" ht="30" hidden="1" customHeight="1" x14ac:dyDescent="0.25">
      <c r="A454" s="1"/>
      <c r="B454" s="1"/>
      <c r="C454" s="6"/>
      <c r="D454" s="14"/>
      <c r="E454" s="14"/>
      <c r="F454" s="14"/>
      <c r="G454" s="20"/>
      <c r="H454" s="31"/>
      <c r="I454" s="31"/>
      <c r="J454" s="51"/>
      <c r="K454" s="51"/>
      <c r="L454" s="20"/>
    </row>
    <row r="455" spans="1:12" ht="409.6" hidden="1" customHeight="1" x14ac:dyDescent="0.25">
      <c r="A455" s="46" t="s">
        <v>37</v>
      </c>
      <c r="B455" s="46" t="s">
        <v>191</v>
      </c>
      <c r="C455" s="25">
        <f>SUBTOTAL(9,C456:C461)</f>
        <v>0</v>
      </c>
      <c r="D455" s="25">
        <f>SUBTOTAL(9,D456:D461)</f>
        <v>6640</v>
      </c>
      <c r="E455" s="25">
        <f>SUBTOTAL(9,E456:E461)</f>
        <v>0</v>
      </c>
      <c r="F455" s="25">
        <f>G455-D455</f>
        <v>-6640</v>
      </c>
      <c r="G455" s="25">
        <f>SUBTOTAL(9,G456:G461)</f>
        <v>0</v>
      </c>
      <c r="H455" s="36" t="str">
        <f>IF(C455&lt;&gt;0,E455/C455,"-")</f>
        <v>-</v>
      </c>
      <c r="I455" s="36">
        <f>IF(D455&lt;&gt;0,E455/D455,"-")</f>
        <v>0</v>
      </c>
      <c r="J455" s="57">
        <f>SUBTOTAL(9,J456:J461)</f>
        <v>6640</v>
      </c>
      <c r="K455" s="57">
        <f>SUBTOTAL(9,K456:K461)</f>
        <v>6640</v>
      </c>
      <c r="L455" s="25">
        <f>SUBTOTAL(9,L456:L461)</f>
        <v>0</v>
      </c>
    </row>
    <row r="456" spans="1:12" ht="22.5" hidden="1" customHeight="1" x14ac:dyDescent="0.25">
      <c r="A456" s="1"/>
      <c r="B456" s="1"/>
      <c r="C456" s="6"/>
      <c r="D456" s="14"/>
      <c r="E456" s="14"/>
      <c r="F456" s="14"/>
      <c r="G456" s="14"/>
      <c r="H456" s="37"/>
      <c r="I456" s="37"/>
      <c r="J456" s="58"/>
      <c r="K456" s="58"/>
      <c r="L456" s="14"/>
    </row>
    <row r="457" spans="1:12" ht="409.6" hidden="1" customHeight="1" x14ac:dyDescent="0.25">
      <c r="A457" s="47" t="s">
        <v>37</v>
      </c>
      <c r="B457" s="47" t="s">
        <v>191</v>
      </c>
      <c r="C457" s="14">
        <f>SUBTOTAL(9,C458:C460)</f>
        <v>0</v>
      </c>
      <c r="D457" s="14">
        <f>SUBTOTAL(9,D458:D460)</f>
        <v>6640</v>
      </c>
      <c r="E457" s="14">
        <f>SUBTOTAL(9,E458:E460)</f>
        <v>0</v>
      </c>
      <c r="F457" s="14">
        <f>G457-D457</f>
        <v>-6640</v>
      </c>
      <c r="G457" s="14">
        <f>SUBTOTAL(9,G458:G460)</f>
        <v>0</v>
      </c>
      <c r="H457" s="37" t="str">
        <f>IF(C457&lt;&gt;0,E457/C457,"-")</f>
        <v>-</v>
      </c>
      <c r="I457" s="37">
        <f>IF(D457&lt;&gt;0,E457/D457,"-")</f>
        <v>0</v>
      </c>
      <c r="J457" s="58">
        <f>SUBTOTAL(9,J458:J460)</f>
        <v>6640</v>
      </c>
      <c r="K457" s="58">
        <f>SUBTOTAL(9,K458:K460)</f>
        <v>6640</v>
      </c>
      <c r="L457" s="14">
        <f>SUBTOTAL(9,L458:L460)</f>
        <v>0</v>
      </c>
    </row>
    <row r="458" spans="1:12" ht="30" hidden="1" customHeight="1" x14ac:dyDescent="0.25">
      <c r="A458" s="1"/>
      <c r="B458" s="1"/>
      <c r="C458" s="6"/>
      <c r="D458" s="21"/>
      <c r="E458" s="21"/>
      <c r="F458" s="21"/>
      <c r="G458" s="20"/>
      <c r="H458" s="31"/>
      <c r="I458" s="31"/>
      <c r="J458" s="51"/>
      <c r="K458" s="51"/>
      <c r="L458" s="20"/>
    </row>
    <row r="459" spans="1:12" ht="15" customHeight="1" x14ac:dyDescent="0.25">
      <c r="A459" s="48" t="s">
        <v>37</v>
      </c>
      <c r="B459" s="48" t="s">
        <v>191</v>
      </c>
      <c r="C459" s="3">
        <v>0</v>
      </c>
      <c r="D459" s="3">
        <v>6640</v>
      </c>
      <c r="E459" s="3">
        <v>0</v>
      </c>
      <c r="F459" s="3">
        <f>G459-D459</f>
        <v>-6640</v>
      </c>
      <c r="G459" s="3"/>
      <c r="H459" s="29" t="str">
        <f>IF(C459&lt;&gt;0,0/C459,"-")</f>
        <v>-</v>
      </c>
      <c r="I459" s="29">
        <f>IF(D459&lt;&gt;0,E459/D459,"-")</f>
        <v>0</v>
      </c>
      <c r="J459" s="59">
        <v>6640</v>
      </c>
      <c r="K459" s="59">
        <v>6640</v>
      </c>
      <c r="L459" s="49">
        <v>0</v>
      </c>
    </row>
    <row r="460" spans="1:12" hidden="1" x14ac:dyDescent="0.25">
      <c r="A460" s="1"/>
      <c r="B460" s="1"/>
      <c r="C460" s="6"/>
      <c r="D460" s="3"/>
      <c r="E460" s="3"/>
      <c r="F460" s="3"/>
      <c r="G460" s="3"/>
      <c r="H460" s="29"/>
      <c r="I460" s="29"/>
      <c r="J460" s="59"/>
      <c r="K460" s="59"/>
      <c r="L460" s="3"/>
    </row>
    <row r="461" spans="1:12" hidden="1" x14ac:dyDescent="0.25">
      <c r="A461" s="1"/>
      <c r="B461" s="1"/>
      <c r="C461" s="6"/>
      <c r="D461" s="6"/>
      <c r="E461" s="6"/>
      <c r="F461" s="6"/>
      <c r="G461" s="20"/>
      <c r="H461" s="31"/>
      <c r="I461" s="31"/>
      <c r="J461" s="51"/>
      <c r="K461" s="51"/>
      <c r="L461" s="20"/>
    </row>
    <row r="462" spans="1:12" ht="20.100000000000001" hidden="1" customHeight="1" x14ac:dyDescent="0.25">
      <c r="A462" s="1"/>
      <c r="B462" s="1"/>
      <c r="C462" s="6"/>
      <c r="D462" s="6"/>
      <c r="E462" s="6"/>
      <c r="F462" s="6"/>
      <c r="G462" s="20"/>
      <c r="H462" s="31"/>
      <c r="I462" s="31"/>
      <c r="J462" s="51"/>
      <c r="K462" s="51"/>
      <c r="L462" s="20"/>
    </row>
    <row r="463" spans="1:12" ht="20.100000000000001" hidden="1" customHeight="1" x14ac:dyDescent="0.25">
      <c r="A463" s="1"/>
      <c r="B463" s="1"/>
      <c r="C463" s="6"/>
      <c r="D463" s="6"/>
      <c r="E463" s="6"/>
      <c r="F463" s="6"/>
      <c r="G463" s="20"/>
      <c r="H463" s="31"/>
      <c r="I463" s="31"/>
      <c r="J463" s="51"/>
      <c r="K463" s="51"/>
      <c r="L463" s="20"/>
    </row>
    <row r="464" spans="1:12" ht="20.100000000000001" hidden="1" customHeight="1" x14ac:dyDescent="0.25">
      <c r="A464" s="1"/>
      <c r="B464" s="1"/>
      <c r="C464" s="6"/>
      <c r="D464" s="6"/>
      <c r="E464" s="6"/>
      <c r="F464" s="6"/>
      <c r="G464" s="20"/>
      <c r="H464" s="31"/>
      <c r="I464" s="31"/>
      <c r="J464" s="51"/>
      <c r="K464" s="51"/>
      <c r="L464" s="20"/>
    </row>
    <row r="465" spans="1:12" ht="20.100000000000001" hidden="1" customHeight="1" x14ac:dyDescent="0.25">
      <c r="A465" s="1"/>
      <c r="B465" s="1"/>
      <c r="C465" s="6"/>
      <c r="D465" s="6"/>
      <c r="E465" s="6"/>
      <c r="F465" s="6"/>
      <c r="G465" s="20"/>
      <c r="H465" s="31"/>
      <c r="I465" s="31"/>
      <c r="J465" s="51"/>
      <c r="K465" s="51"/>
      <c r="L465" s="20"/>
    </row>
    <row r="466" spans="1:12" ht="20.100000000000001" hidden="1" customHeight="1" x14ac:dyDescent="0.25">
      <c r="A466" s="1"/>
      <c r="B466" s="1"/>
      <c r="C466" s="6"/>
      <c r="D466" s="6"/>
      <c r="E466" s="6"/>
      <c r="F466" s="6"/>
      <c r="G466" s="20"/>
      <c r="H466" s="31"/>
      <c r="I466" s="31"/>
      <c r="J466" s="51"/>
      <c r="K466" s="51"/>
      <c r="L466" s="20"/>
    </row>
    <row r="467" spans="1:12" hidden="1" x14ac:dyDescent="0.25">
      <c r="A467" s="1"/>
      <c r="B467" s="1"/>
      <c r="C467" s="6"/>
      <c r="D467" s="6"/>
      <c r="E467" s="6"/>
      <c r="F467" s="6"/>
      <c r="G467" s="20"/>
      <c r="H467" s="31"/>
      <c r="I467" s="31"/>
      <c r="J467" s="51"/>
      <c r="K467" s="51"/>
      <c r="L467" s="20"/>
    </row>
    <row r="468" spans="1:12" s="16" customFormat="1" ht="18" customHeight="1" x14ac:dyDescent="0.25">
      <c r="A468" s="39" t="s">
        <v>289</v>
      </c>
      <c r="B468" s="39" t="s">
        <v>103</v>
      </c>
      <c r="C468" s="19">
        <f>SUBTOTAL(9,C469:C558)</f>
        <v>0</v>
      </c>
      <c r="D468" s="19">
        <f>SUBTOTAL(9,D469:D558)</f>
        <v>65065</v>
      </c>
      <c r="E468" s="19">
        <f>SUBTOTAL(9,E469:E558)</f>
        <v>249518.76</v>
      </c>
      <c r="F468" s="19">
        <f>G468-D468</f>
        <v>-65065</v>
      </c>
      <c r="G468" s="19">
        <f>SUBTOTAL(9,G469:G558)</f>
        <v>0</v>
      </c>
      <c r="H468" s="30" t="str">
        <f>IF(C468&lt;&gt;0,E468/C468,"-")</f>
        <v>-</v>
      </c>
      <c r="I468" s="30">
        <f>IF(D468&lt;&gt;0,E468/D468,"-")</f>
        <v>3.8349152386075462</v>
      </c>
      <c r="J468" s="50">
        <f>SUBTOTAL(9,J469:J558)</f>
        <v>65065</v>
      </c>
      <c r="K468" s="50">
        <f>SUBTOTAL(9,K469:K558)</f>
        <v>65065</v>
      </c>
      <c r="L468" s="19">
        <f>SUBTOTAL(9,L469:L558)</f>
        <v>0</v>
      </c>
    </row>
    <row r="469" spans="1:12" ht="30" hidden="1" customHeight="1" x14ac:dyDescent="0.3">
      <c r="A469" s="40"/>
      <c r="B469" s="40"/>
      <c r="C469" s="9"/>
      <c r="D469" s="9"/>
      <c r="E469" s="9"/>
      <c r="F469" s="9"/>
      <c r="G469" s="20"/>
      <c r="H469" s="31"/>
      <c r="I469" s="31"/>
      <c r="J469" s="51"/>
      <c r="K469" s="51"/>
      <c r="L469" s="20"/>
    </row>
    <row r="470" spans="1:12" s="16" customFormat="1" ht="409.6" hidden="1" customHeight="1" x14ac:dyDescent="0.25">
      <c r="A470" s="41" t="s">
        <v>52</v>
      </c>
      <c r="B470" s="41" t="s">
        <v>103</v>
      </c>
      <c r="C470" s="18">
        <f>SUBTOTAL(9,C471:C491)</f>
        <v>0</v>
      </c>
      <c r="D470" s="18">
        <f>SUBTOTAL(9,D471:D491)</f>
        <v>1130</v>
      </c>
      <c r="E470" s="18">
        <f>SUBTOTAL(9,E471:E491)</f>
        <v>0</v>
      </c>
      <c r="F470" s="18">
        <f>G470-D470</f>
        <v>-1130</v>
      </c>
      <c r="G470" s="18">
        <f>SUBTOTAL(9,G471:G491)</f>
        <v>0</v>
      </c>
      <c r="H470" s="28" t="str">
        <f>IF(C470&lt;&gt;0,E470/C470,"-")</f>
        <v>-</v>
      </c>
      <c r="I470" s="28">
        <f>IF(D470&lt;&gt;0,E470/D470,"-")</f>
        <v>0</v>
      </c>
      <c r="J470" s="52">
        <f>SUBTOTAL(9,J471:J491)</f>
        <v>1130</v>
      </c>
      <c r="K470" s="52">
        <f>SUBTOTAL(9,K471:K491)</f>
        <v>1130</v>
      </c>
      <c r="L470" s="18">
        <f>SUBTOTAL(9,L471:L491)</f>
        <v>0</v>
      </c>
    </row>
    <row r="471" spans="1:12" ht="30" hidden="1" customHeight="1" x14ac:dyDescent="0.25">
      <c r="A471" s="1"/>
      <c r="B471" s="5"/>
      <c r="C471" s="10"/>
      <c r="D471" s="10"/>
      <c r="E471" s="10"/>
      <c r="F471" s="10"/>
      <c r="G471" s="20"/>
      <c r="H471" s="31"/>
      <c r="I471" s="31"/>
      <c r="J471" s="51"/>
      <c r="K471" s="51"/>
      <c r="L471" s="20"/>
    </row>
    <row r="472" spans="1:12" s="16" customFormat="1" ht="409.6" hidden="1" customHeight="1" x14ac:dyDescent="0.25">
      <c r="A472" s="42" t="s">
        <v>52</v>
      </c>
      <c r="B472" s="42" t="s">
        <v>103</v>
      </c>
      <c r="C472" s="23">
        <f>SUBTOTAL(9,C473:C490)</f>
        <v>0</v>
      </c>
      <c r="D472" s="23">
        <f>SUBTOTAL(9,D473:D490)</f>
        <v>1130</v>
      </c>
      <c r="E472" s="23">
        <f>SUBTOTAL(9,E473:E490)</f>
        <v>0</v>
      </c>
      <c r="F472" s="23">
        <f>G472-D472</f>
        <v>-1130</v>
      </c>
      <c r="G472" s="23">
        <f>SUBTOTAL(9,G473:G490)</f>
        <v>0</v>
      </c>
      <c r="H472" s="32" t="str">
        <f>IF(C472&lt;&gt;0,E472/C472,"-")</f>
        <v>-</v>
      </c>
      <c r="I472" s="32">
        <f>IF(D472&lt;&gt;0,E472/D472,"-")</f>
        <v>0</v>
      </c>
      <c r="J472" s="53">
        <f>SUBTOTAL(9,J473:J490)</f>
        <v>1130</v>
      </c>
      <c r="K472" s="53">
        <f>SUBTOTAL(9,K473:K490)</f>
        <v>1130</v>
      </c>
      <c r="L472" s="23">
        <f>SUBTOTAL(9,L473:L490)</f>
        <v>0</v>
      </c>
    </row>
    <row r="473" spans="1:12" ht="30" hidden="1" customHeight="1" x14ac:dyDescent="0.25">
      <c r="A473" s="1"/>
      <c r="B473" s="1"/>
      <c r="C473" s="6"/>
      <c r="D473" s="11"/>
      <c r="E473" s="11"/>
      <c r="F473" s="11"/>
      <c r="G473" s="20"/>
      <c r="H473" s="31"/>
      <c r="I473" s="31"/>
      <c r="J473" s="51"/>
      <c r="K473" s="51"/>
      <c r="L473" s="20"/>
    </row>
    <row r="474" spans="1:12" ht="409.6" hidden="1" customHeight="1" x14ac:dyDescent="0.25">
      <c r="A474" s="43" t="s">
        <v>52</v>
      </c>
      <c r="B474" s="43" t="s">
        <v>103</v>
      </c>
      <c r="C474" s="24">
        <f>SUBTOTAL(9,C475:C489)</f>
        <v>0</v>
      </c>
      <c r="D474" s="24">
        <f>SUBTOTAL(9,D475:D489)</f>
        <v>1130</v>
      </c>
      <c r="E474" s="24">
        <f>SUBTOTAL(9,E475:E489)</f>
        <v>0</v>
      </c>
      <c r="F474" s="24">
        <f>G474-D474</f>
        <v>-1130</v>
      </c>
      <c r="G474" s="24">
        <f>SUBTOTAL(9,G475:G489)</f>
        <v>0</v>
      </c>
      <c r="H474" s="33" t="str">
        <f>IF(C474&lt;&gt;0,E474/C474,"-")</f>
        <v>-</v>
      </c>
      <c r="I474" s="33">
        <f>IF(D474&lt;&gt;0,E474/D474,"-")</f>
        <v>0</v>
      </c>
      <c r="J474" s="54">
        <f>SUBTOTAL(9,J475:J489)</f>
        <v>1130</v>
      </c>
      <c r="K474" s="54">
        <f>SUBTOTAL(9,K475:K489)</f>
        <v>1130</v>
      </c>
      <c r="L474" s="24">
        <f>SUBTOTAL(9,L475:L489)</f>
        <v>0</v>
      </c>
    </row>
    <row r="475" spans="1:12" ht="30" hidden="1" customHeight="1" x14ac:dyDescent="0.25">
      <c r="A475" s="1"/>
      <c r="B475" s="1"/>
      <c r="C475" s="6"/>
      <c r="D475" s="12"/>
      <c r="E475" s="12"/>
      <c r="F475" s="12"/>
      <c r="G475" s="20"/>
      <c r="H475" s="31"/>
      <c r="I475" s="31"/>
      <c r="J475" s="51"/>
      <c r="K475" s="51"/>
      <c r="L475" s="20"/>
    </row>
    <row r="476" spans="1:12" ht="409.6" hidden="1" customHeight="1" x14ac:dyDescent="0.25">
      <c r="A476" s="44" t="s">
        <v>52</v>
      </c>
      <c r="B476" s="44" t="s">
        <v>103</v>
      </c>
      <c r="C476" s="26">
        <f>SUBTOTAL(9,C477:C488)</f>
        <v>0</v>
      </c>
      <c r="D476" s="26">
        <f>SUBTOTAL(9,D477:D488)</f>
        <v>1130</v>
      </c>
      <c r="E476" s="26">
        <f>SUBTOTAL(9,E477:E488)</f>
        <v>0</v>
      </c>
      <c r="F476" s="26">
        <f>G476-D476</f>
        <v>-1130</v>
      </c>
      <c r="G476" s="26">
        <f>SUBTOTAL(9,G477:G488)</f>
        <v>0</v>
      </c>
      <c r="H476" s="34" t="str">
        <f>IF(C476&lt;&gt;0,E476/C476,"-")</f>
        <v>-</v>
      </c>
      <c r="I476" s="34">
        <f>IF(D476&lt;&gt;0,E476/D476,"-")</f>
        <v>0</v>
      </c>
      <c r="J476" s="55">
        <f>SUBTOTAL(9,J477:J488)</f>
        <v>1130</v>
      </c>
      <c r="K476" s="55">
        <f>SUBTOTAL(9,K477:K488)</f>
        <v>1130</v>
      </c>
      <c r="L476" s="26">
        <f>SUBTOTAL(9,L477:L488)</f>
        <v>0</v>
      </c>
    </row>
    <row r="477" spans="1:12" ht="30" hidden="1" customHeight="1" x14ac:dyDescent="0.25">
      <c r="A477" s="1"/>
      <c r="B477" s="1"/>
      <c r="C477" s="6"/>
      <c r="D477" s="13"/>
      <c r="E477" s="13"/>
      <c r="F477" s="13"/>
      <c r="G477" s="20"/>
      <c r="H477" s="31"/>
      <c r="I477" s="31"/>
      <c r="J477" s="51"/>
      <c r="K477" s="51"/>
      <c r="L477" s="20"/>
    </row>
    <row r="478" spans="1:12" ht="409.6" hidden="1" customHeight="1" x14ac:dyDescent="0.25">
      <c r="A478" s="45" t="s">
        <v>52</v>
      </c>
      <c r="B478" s="45" t="s">
        <v>103</v>
      </c>
      <c r="C478" s="27">
        <f>SUBTOTAL(9,C479:C487)</f>
        <v>0</v>
      </c>
      <c r="D478" s="27">
        <f>SUBTOTAL(9,D479:D487)</f>
        <v>1130</v>
      </c>
      <c r="E478" s="27">
        <f>SUBTOTAL(9,E479:E487)</f>
        <v>0</v>
      </c>
      <c r="F478" s="27">
        <f>G478-D478</f>
        <v>-1130</v>
      </c>
      <c r="G478" s="27">
        <f>SUBTOTAL(9,G479:G487)</f>
        <v>0</v>
      </c>
      <c r="H478" s="35" t="str">
        <f>IF(C478&lt;&gt;0,E478/C478,"-")</f>
        <v>-</v>
      </c>
      <c r="I478" s="35">
        <f>IF(D478&lt;&gt;0,E478/D478,"-")</f>
        <v>0</v>
      </c>
      <c r="J478" s="56">
        <f>SUBTOTAL(9,J479:J487)</f>
        <v>1130</v>
      </c>
      <c r="K478" s="56">
        <f>SUBTOTAL(9,K479:K487)</f>
        <v>1130</v>
      </c>
      <c r="L478" s="27">
        <f>SUBTOTAL(9,L479:L487)</f>
        <v>0</v>
      </c>
    </row>
    <row r="479" spans="1:12" ht="30" hidden="1" customHeight="1" x14ac:dyDescent="0.25">
      <c r="A479" s="1"/>
      <c r="B479" s="1"/>
      <c r="C479" s="6"/>
      <c r="D479" s="14"/>
      <c r="E479" s="14"/>
      <c r="F479" s="14"/>
      <c r="G479" s="20"/>
      <c r="H479" s="31"/>
      <c r="I479" s="31"/>
      <c r="J479" s="51"/>
      <c r="K479" s="51"/>
      <c r="L479" s="20"/>
    </row>
    <row r="480" spans="1:12" ht="409.6" hidden="1" customHeight="1" x14ac:dyDescent="0.25">
      <c r="A480" s="46" t="s">
        <v>52</v>
      </c>
      <c r="B480" s="46" t="s">
        <v>103</v>
      </c>
      <c r="C480" s="25">
        <f>SUBTOTAL(9,C481:C486)</f>
        <v>0</v>
      </c>
      <c r="D480" s="25">
        <f>SUBTOTAL(9,D481:D486)</f>
        <v>1130</v>
      </c>
      <c r="E480" s="25">
        <f>SUBTOTAL(9,E481:E486)</f>
        <v>0</v>
      </c>
      <c r="F480" s="25">
        <f>G480-D480</f>
        <v>-1130</v>
      </c>
      <c r="G480" s="25">
        <f>SUBTOTAL(9,G481:G486)</f>
        <v>0</v>
      </c>
      <c r="H480" s="36" t="str">
        <f>IF(C480&lt;&gt;0,E480/C480,"-")</f>
        <v>-</v>
      </c>
      <c r="I480" s="36">
        <f>IF(D480&lt;&gt;0,E480/D480,"-")</f>
        <v>0</v>
      </c>
      <c r="J480" s="57">
        <f>SUBTOTAL(9,J481:J486)</f>
        <v>1130</v>
      </c>
      <c r="K480" s="57">
        <f>SUBTOTAL(9,K481:K486)</f>
        <v>1130</v>
      </c>
      <c r="L480" s="25">
        <f>SUBTOTAL(9,L481:L486)</f>
        <v>0</v>
      </c>
    </row>
    <row r="481" spans="1:12" ht="22.5" hidden="1" customHeight="1" x14ac:dyDescent="0.25">
      <c r="A481" s="1"/>
      <c r="B481" s="1"/>
      <c r="C481" s="6"/>
      <c r="D481" s="14"/>
      <c r="E481" s="14"/>
      <c r="F481" s="14"/>
      <c r="G481" s="14"/>
      <c r="H481" s="37"/>
      <c r="I481" s="37"/>
      <c r="J481" s="58"/>
      <c r="K481" s="58"/>
      <c r="L481" s="14"/>
    </row>
    <row r="482" spans="1:12" ht="409.6" hidden="1" customHeight="1" x14ac:dyDescent="0.25">
      <c r="A482" s="47" t="s">
        <v>52</v>
      </c>
      <c r="B482" s="47" t="s">
        <v>103</v>
      </c>
      <c r="C482" s="14">
        <f>SUBTOTAL(9,C483:C485)</f>
        <v>0</v>
      </c>
      <c r="D482" s="14">
        <f>SUBTOTAL(9,D483:D485)</f>
        <v>1130</v>
      </c>
      <c r="E482" s="14">
        <f>SUBTOTAL(9,E483:E485)</f>
        <v>0</v>
      </c>
      <c r="F482" s="14">
        <f>G482-D482</f>
        <v>-1130</v>
      </c>
      <c r="G482" s="14">
        <f>SUBTOTAL(9,G483:G485)</f>
        <v>0</v>
      </c>
      <c r="H482" s="37" t="str">
        <f>IF(C482&lt;&gt;0,E482/C482,"-")</f>
        <v>-</v>
      </c>
      <c r="I482" s="37">
        <f>IF(D482&lt;&gt;0,E482/D482,"-")</f>
        <v>0</v>
      </c>
      <c r="J482" s="58">
        <f>SUBTOTAL(9,J483:J485)</f>
        <v>1130</v>
      </c>
      <c r="K482" s="58">
        <f>SUBTOTAL(9,K483:K485)</f>
        <v>1130</v>
      </c>
      <c r="L482" s="14">
        <f>SUBTOTAL(9,L483:L485)</f>
        <v>0</v>
      </c>
    </row>
    <row r="483" spans="1:12" ht="30" hidden="1" customHeight="1" x14ac:dyDescent="0.25">
      <c r="A483" s="1"/>
      <c r="B483" s="1"/>
      <c r="C483" s="6"/>
      <c r="D483" s="21"/>
      <c r="E483" s="21"/>
      <c r="F483" s="21"/>
      <c r="G483" s="20"/>
      <c r="H483" s="31"/>
      <c r="I483" s="31"/>
      <c r="J483" s="51"/>
      <c r="K483" s="51"/>
      <c r="L483" s="20"/>
    </row>
    <row r="484" spans="1:12" ht="15" customHeight="1" x14ac:dyDescent="0.25">
      <c r="A484" s="48" t="s">
        <v>52</v>
      </c>
      <c r="B484" s="48" t="s">
        <v>103</v>
      </c>
      <c r="C484" s="3">
        <v>0</v>
      </c>
      <c r="D484" s="3">
        <v>1130</v>
      </c>
      <c r="E484" s="3">
        <v>0</v>
      </c>
      <c r="F484" s="3">
        <f>G484-D484</f>
        <v>-1130</v>
      </c>
      <c r="G484" s="3"/>
      <c r="H484" s="29" t="str">
        <f>IF(C484&lt;&gt;0,0/C484,"-")</f>
        <v>-</v>
      </c>
      <c r="I484" s="29">
        <f>IF(D484&lt;&gt;0,E484/D484,"-")</f>
        <v>0</v>
      </c>
      <c r="J484" s="59">
        <v>1130</v>
      </c>
      <c r="K484" s="59">
        <v>1130</v>
      </c>
      <c r="L484" s="49">
        <v>0</v>
      </c>
    </row>
    <row r="485" spans="1:12" hidden="1" x14ac:dyDescent="0.25">
      <c r="A485" s="1"/>
      <c r="B485" s="1"/>
      <c r="C485" s="6"/>
      <c r="D485" s="3"/>
      <c r="E485" s="3"/>
      <c r="F485" s="3"/>
      <c r="G485" s="3"/>
      <c r="H485" s="29"/>
      <c r="I485" s="29"/>
      <c r="J485" s="59"/>
      <c r="K485" s="59"/>
      <c r="L485" s="3"/>
    </row>
    <row r="486" spans="1:12" hidden="1" x14ac:dyDescent="0.25">
      <c r="A486" s="1"/>
      <c r="B486" s="1"/>
      <c r="C486" s="6"/>
      <c r="D486" s="6"/>
      <c r="E486" s="6"/>
      <c r="F486" s="6"/>
      <c r="G486" s="20"/>
      <c r="H486" s="31"/>
      <c r="I486" s="31"/>
      <c r="J486" s="51"/>
      <c r="K486" s="51"/>
      <c r="L486" s="20"/>
    </row>
    <row r="487" spans="1:12" ht="20.100000000000001" hidden="1" customHeight="1" x14ac:dyDescent="0.25">
      <c r="A487" s="1"/>
      <c r="B487" s="1"/>
      <c r="C487" s="6"/>
      <c r="D487" s="6"/>
      <c r="E487" s="6"/>
      <c r="F487" s="6"/>
      <c r="G487" s="20"/>
      <c r="H487" s="31"/>
      <c r="I487" s="31"/>
      <c r="J487" s="51"/>
      <c r="K487" s="51"/>
      <c r="L487" s="20"/>
    </row>
    <row r="488" spans="1:12" ht="20.100000000000001" hidden="1" customHeight="1" x14ac:dyDescent="0.25">
      <c r="A488" s="1"/>
      <c r="B488" s="1"/>
      <c r="C488" s="6"/>
      <c r="D488" s="6"/>
      <c r="E488" s="6"/>
      <c r="F488" s="6"/>
      <c r="G488" s="20"/>
      <c r="H488" s="31"/>
      <c r="I488" s="31"/>
      <c r="J488" s="51"/>
      <c r="K488" s="51"/>
      <c r="L488" s="20"/>
    </row>
    <row r="489" spans="1:12" ht="20.100000000000001" hidden="1" customHeight="1" x14ac:dyDescent="0.25">
      <c r="A489" s="1"/>
      <c r="B489" s="1"/>
      <c r="C489" s="6"/>
      <c r="D489" s="6"/>
      <c r="E489" s="6"/>
      <c r="F489" s="6"/>
      <c r="G489" s="20"/>
      <c r="H489" s="31"/>
      <c r="I489" s="31"/>
      <c r="J489" s="51"/>
      <c r="K489" s="51"/>
      <c r="L489" s="20"/>
    </row>
    <row r="490" spans="1:12" ht="20.100000000000001" hidden="1" customHeight="1" x14ac:dyDescent="0.25">
      <c r="A490" s="1"/>
      <c r="B490" s="1"/>
      <c r="C490" s="6"/>
      <c r="D490" s="6"/>
      <c r="E490" s="6"/>
      <c r="F490" s="6"/>
      <c r="G490" s="20"/>
      <c r="H490" s="31"/>
      <c r="I490" s="31"/>
      <c r="J490" s="51"/>
      <c r="K490" s="51"/>
      <c r="L490" s="20"/>
    </row>
    <row r="491" spans="1:12" ht="20.100000000000001" hidden="1" customHeight="1" x14ac:dyDescent="0.25">
      <c r="A491" s="1"/>
      <c r="B491" s="1"/>
      <c r="C491" s="6"/>
      <c r="D491" s="6"/>
      <c r="E491" s="6"/>
      <c r="F491" s="6"/>
      <c r="G491" s="20"/>
      <c r="H491" s="31"/>
      <c r="I491" s="31"/>
      <c r="J491" s="51"/>
      <c r="K491" s="51"/>
      <c r="L491" s="20"/>
    </row>
    <row r="492" spans="1:12" s="16" customFormat="1" ht="409.6" hidden="1" customHeight="1" x14ac:dyDescent="0.25">
      <c r="A492" s="41" t="s">
        <v>53</v>
      </c>
      <c r="B492" s="41" t="s">
        <v>115</v>
      </c>
      <c r="C492" s="18">
        <f>SUBTOTAL(9,C493:C513)</f>
        <v>0</v>
      </c>
      <c r="D492" s="18">
        <f>SUBTOTAL(9,D493:D513)</f>
        <v>41120</v>
      </c>
      <c r="E492" s="18">
        <f>SUBTOTAL(9,E493:E513)</f>
        <v>223000</v>
      </c>
      <c r="F492" s="18">
        <f>G492-D492</f>
        <v>-41120</v>
      </c>
      <c r="G492" s="18">
        <f>SUBTOTAL(9,G493:G513)</f>
        <v>0</v>
      </c>
      <c r="H492" s="28" t="str">
        <f>IF(C492&lt;&gt;0,E492/C492,"-")</f>
        <v>-</v>
      </c>
      <c r="I492" s="28">
        <f>IF(D492&lt;&gt;0,E492/D492,"-")</f>
        <v>5.4231517509727629</v>
      </c>
      <c r="J492" s="52">
        <f>SUBTOTAL(9,J493:J513)</f>
        <v>41120</v>
      </c>
      <c r="K492" s="52">
        <f>SUBTOTAL(9,K493:K513)</f>
        <v>41120</v>
      </c>
      <c r="L492" s="18">
        <f>SUBTOTAL(9,L493:L513)</f>
        <v>0</v>
      </c>
    </row>
    <row r="493" spans="1:12" ht="30" hidden="1" customHeight="1" x14ac:dyDescent="0.25">
      <c r="A493" s="1"/>
      <c r="B493" s="5"/>
      <c r="C493" s="10"/>
      <c r="D493" s="10"/>
      <c r="E493" s="10"/>
      <c r="F493" s="10"/>
      <c r="G493" s="20"/>
      <c r="H493" s="31"/>
      <c r="I493" s="31"/>
      <c r="J493" s="51"/>
      <c r="K493" s="51"/>
      <c r="L493" s="20"/>
    </row>
    <row r="494" spans="1:12" s="16" customFormat="1" ht="409.6" hidden="1" customHeight="1" x14ac:dyDescent="0.25">
      <c r="A494" s="42" t="s">
        <v>53</v>
      </c>
      <c r="B494" s="42" t="s">
        <v>115</v>
      </c>
      <c r="C494" s="23">
        <f>SUBTOTAL(9,C495:C512)</f>
        <v>0</v>
      </c>
      <c r="D494" s="23">
        <f>SUBTOTAL(9,D495:D512)</f>
        <v>41120</v>
      </c>
      <c r="E494" s="23">
        <f>SUBTOTAL(9,E495:E512)</f>
        <v>223000</v>
      </c>
      <c r="F494" s="23">
        <f>G494-D494</f>
        <v>-41120</v>
      </c>
      <c r="G494" s="23">
        <f>SUBTOTAL(9,G495:G512)</f>
        <v>0</v>
      </c>
      <c r="H494" s="32" t="str">
        <f>IF(C494&lt;&gt;0,E494/C494,"-")</f>
        <v>-</v>
      </c>
      <c r="I494" s="32">
        <f>IF(D494&lt;&gt;0,E494/D494,"-")</f>
        <v>5.4231517509727629</v>
      </c>
      <c r="J494" s="53">
        <f>SUBTOTAL(9,J495:J512)</f>
        <v>41120</v>
      </c>
      <c r="K494" s="53">
        <f>SUBTOTAL(9,K495:K512)</f>
        <v>41120</v>
      </c>
      <c r="L494" s="23">
        <f>SUBTOTAL(9,L495:L512)</f>
        <v>0</v>
      </c>
    </row>
    <row r="495" spans="1:12" ht="30" hidden="1" customHeight="1" x14ac:dyDescent="0.25">
      <c r="A495" s="1"/>
      <c r="B495" s="1"/>
      <c r="C495" s="6"/>
      <c r="D495" s="11"/>
      <c r="E495" s="11"/>
      <c r="F495" s="11"/>
      <c r="G495" s="20"/>
      <c r="H495" s="31"/>
      <c r="I495" s="31"/>
      <c r="J495" s="51"/>
      <c r="K495" s="51"/>
      <c r="L495" s="20"/>
    </row>
    <row r="496" spans="1:12" ht="409.6" hidden="1" customHeight="1" x14ac:dyDescent="0.25">
      <c r="A496" s="43" t="s">
        <v>53</v>
      </c>
      <c r="B496" s="43" t="s">
        <v>115</v>
      </c>
      <c r="C496" s="24">
        <f>SUBTOTAL(9,C497:C511)</f>
        <v>0</v>
      </c>
      <c r="D496" s="24">
        <f>SUBTOTAL(9,D497:D511)</f>
        <v>41120</v>
      </c>
      <c r="E496" s="24">
        <f>SUBTOTAL(9,E497:E511)</f>
        <v>223000</v>
      </c>
      <c r="F496" s="24">
        <f>G496-D496</f>
        <v>-41120</v>
      </c>
      <c r="G496" s="24">
        <f>SUBTOTAL(9,G497:G511)</f>
        <v>0</v>
      </c>
      <c r="H496" s="33" t="str">
        <f>IF(C496&lt;&gt;0,E496/C496,"-")</f>
        <v>-</v>
      </c>
      <c r="I496" s="33">
        <f>IF(D496&lt;&gt;0,E496/D496,"-")</f>
        <v>5.4231517509727629</v>
      </c>
      <c r="J496" s="54">
        <f>SUBTOTAL(9,J497:J511)</f>
        <v>41120</v>
      </c>
      <c r="K496" s="54">
        <f>SUBTOTAL(9,K497:K511)</f>
        <v>41120</v>
      </c>
      <c r="L496" s="24">
        <f>SUBTOTAL(9,L497:L511)</f>
        <v>0</v>
      </c>
    </row>
    <row r="497" spans="1:12" ht="30" hidden="1" customHeight="1" x14ac:dyDescent="0.25">
      <c r="A497" s="1"/>
      <c r="B497" s="1"/>
      <c r="C497" s="6"/>
      <c r="D497" s="12"/>
      <c r="E497" s="12"/>
      <c r="F497" s="12"/>
      <c r="G497" s="20"/>
      <c r="H497" s="31"/>
      <c r="I497" s="31"/>
      <c r="J497" s="51"/>
      <c r="K497" s="51"/>
      <c r="L497" s="20"/>
    </row>
    <row r="498" spans="1:12" ht="409.6" hidden="1" customHeight="1" x14ac:dyDescent="0.25">
      <c r="A498" s="44" t="s">
        <v>53</v>
      </c>
      <c r="B498" s="44" t="s">
        <v>115</v>
      </c>
      <c r="C498" s="26">
        <f>SUBTOTAL(9,C499:C510)</f>
        <v>0</v>
      </c>
      <c r="D498" s="26">
        <f>SUBTOTAL(9,D499:D510)</f>
        <v>41120</v>
      </c>
      <c r="E498" s="26">
        <f>SUBTOTAL(9,E499:E510)</f>
        <v>223000</v>
      </c>
      <c r="F498" s="26">
        <f>G498-D498</f>
        <v>-41120</v>
      </c>
      <c r="G498" s="26">
        <f>SUBTOTAL(9,G499:G510)</f>
        <v>0</v>
      </c>
      <c r="H498" s="34" t="str">
        <f>IF(C498&lt;&gt;0,E498/C498,"-")</f>
        <v>-</v>
      </c>
      <c r="I498" s="34">
        <f>IF(D498&lt;&gt;0,E498/D498,"-")</f>
        <v>5.4231517509727629</v>
      </c>
      <c r="J498" s="55">
        <f>SUBTOTAL(9,J499:J510)</f>
        <v>41120</v>
      </c>
      <c r="K498" s="55">
        <f>SUBTOTAL(9,K499:K510)</f>
        <v>41120</v>
      </c>
      <c r="L498" s="26">
        <f>SUBTOTAL(9,L499:L510)</f>
        <v>0</v>
      </c>
    </row>
    <row r="499" spans="1:12" ht="30" hidden="1" customHeight="1" x14ac:dyDescent="0.25">
      <c r="A499" s="1"/>
      <c r="B499" s="1"/>
      <c r="C499" s="6"/>
      <c r="D499" s="13"/>
      <c r="E499" s="13"/>
      <c r="F499" s="13"/>
      <c r="G499" s="20"/>
      <c r="H499" s="31"/>
      <c r="I499" s="31"/>
      <c r="J499" s="51"/>
      <c r="K499" s="51"/>
      <c r="L499" s="20"/>
    </row>
    <row r="500" spans="1:12" ht="409.6" hidden="1" customHeight="1" x14ac:dyDescent="0.25">
      <c r="A500" s="45" t="s">
        <v>53</v>
      </c>
      <c r="B500" s="45" t="s">
        <v>115</v>
      </c>
      <c r="C500" s="27">
        <f>SUBTOTAL(9,C501:C509)</f>
        <v>0</v>
      </c>
      <c r="D500" s="27">
        <f>SUBTOTAL(9,D501:D509)</f>
        <v>41120</v>
      </c>
      <c r="E500" s="27">
        <f>SUBTOTAL(9,E501:E509)</f>
        <v>223000</v>
      </c>
      <c r="F500" s="27">
        <f>G500-D500</f>
        <v>-41120</v>
      </c>
      <c r="G500" s="27">
        <f>SUBTOTAL(9,G501:G509)</f>
        <v>0</v>
      </c>
      <c r="H500" s="35" t="str">
        <f>IF(C500&lt;&gt;0,E500/C500,"-")</f>
        <v>-</v>
      </c>
      <c r="I500" s="35">
        <f>IF(D500&lt;&gt;0,E500/D500,"-")</f>
        <v>5.4231517509727629</v>
      </c>
      <c r="J500" s="56">
        <f>SUBTOTAL(9,J501:J509)</f>
        <v>41120</v>
      </c>
      <c r="K500" s="56">
        <f>SUBTOTAL(9,K501:K509)</f>
        <v>41120</v>
      </c>
      <c r="L500" s="27">
        <f>SUBTOTAL(9,L501:L509)</f>
        <v>0</v>
      </c>
    </row>
    <row r="501" spans="1:12" ht="30" hidden="1" customHeight="1" x14ac:dyDescent="0.25">
      <c r="A501" s="1"/>
      <c r="B501" s="1"/>
      <c r="C501" s="6"/>
      <c r="D501" s="14"/>
      <c r="E501" s="14"/>
      <c r="F501" s="14"/>
      <c r="G501" s="20"/>
      <c r="H501" s="31"/>
      <c r="I501" s="31"/>
      <c r="J501" s="51"/>
      <c r="K501" s="51"/>
      <c r="L501" s="20"/>
    </row>
    <row r="502" spans="1:12" ht="409.6" hidden="1" customHeight="1" x14ac:dyDescent="0.25">
      <c r="A502" s="46" t="s">
        <v>53</v>
      </c>
      <c r="B502" s="46" t="s">
        <v>115</v>
      </c>
      <c r="C502" s="25">
        <f>SUBTOTAL(9,C503:C508)</f>
        <v>0</v>
      </c>
      <c r="D502" s="25">
        <f>SUBTOTAL(9,D503:D508)</f>
        <v>41120</v>
      </c>
      <c r="E502" s="25">
        <f>SUBTOTAL(9,E503:E508)</f>
        <v>223000</v>
      </c>
      <c r="F502" s="25">
        <f>G502-D502</f>
        <v>-41120</v>
      </c>
      <c r="G502" s="25">
        <f>SUBTOTAL(9,G503:G508)</f>
        <v>0</v>
      </c>
      <c r="H502" s="36" t="str">
        <f>IF(C502&lt;&gt;0,E502/C502,"-")</f>
        <v>-</v>
      </c>
      <c r="I502" s="36">
        <f>IF(D502&lt;&gt;0,E502/D502,"-")</f>
        <v>5.4231517509727629</v>
      </c>
      <c r="J502" s="57">
        <f>SUBTOTAL(9,J503:J508)</f>
        <v>41120</v>
      </c>
      <c r="K502" s="57">
        <f>SUBTOTAL(9,K503:K508)</f>
        <v>41120</v>
      </c>
      <c r="L502" s="25">
        <f>SUBTOTAL(9,L503:L508)</f>
        <v>0</v>
      </c>
    </row>
    <row r="503" spans="1:12" ht="22.5" hidden="1" customHeight="1" x14ac:dyDescent="0.25">
      <c r="A503" s="1"/>
      <c r="B503" s="1"/>
      <c r="C503" s="6"/>
      <c r="D503" s="14"/>
      <c r="E503" s="14"/>
      <c r="F503" s="14"/>
      <c r="G503" s="14"/>
      <c r="H503" s="37"/>
      <c r="I503" s="37"/>
      <c r="J503" s="58"/>
      <c r="K503" s="58"/>
      <c r="L503" s="14"/>
    </row>
    <row r="504" spans="1:12" ht="409.6" hidden="1" customHeight="1" x14ac:dyDescent="0.25">
      <c r="A504" s="47" t="s">
        <v>53</v>
      </c>
      <c r="B504" s="47" t="s">
        <v>115</v>
      </c>
      <c r="C504" s="14">
        <f>SUBTOTAL(9,C505:C507)</f>
        <v>0</v>
      </c>
      <c r="D504" s="14">
        <f>SUBTOTAL(9,D505:D507)</f>
        <v>41120</v>
      </c>
      <c r="E504" s="14">
        <f>SUBTOTAL(9,E505:E507)</f>
        <v>223000</v>
      </c>
      <c r="F504" s="14">
        <f>G504-D504</f>
        <v>-41120</v>
      </c>
      <c r="G504" s="14">
        <f>SUBTOTAL(9,G505:G507)</f>
        <v>0</v>
      </c>
      <c r="H504" s="37" t="str">
        <f>IF(C504&lt;&gt;0,E504/C504,"-")</f>
        <v>-</v>
      </c>
      <c r="I504" s="37">
        <f>IF(D504&lt;&gt;0,E504/D504,"-")</f>
        <v>5.4231517509727629</v>
      </c>
      <c r="J504" s="58">
        <f>SUBTOTAL(9,J505:J507)</f>
        <v>41120</v>
      </c>
      <c r="K504" s="58">
        <f>SUBTOTAL(9,K505:K507)</f>
        <v>41120</v>
      </c>
      <c r="L504" s="14">
        <f>SUBTOTAL(9,L505:L507)</f>
        <v>0</v>
      </c>
    </row>
    <row r="505" spans="1:12" ht="30" hidden="1" customHeight="1" x14ac:dyDescent="0.25">
      <c r="A505" s="1"/>
      <c r="B505" s="1"/>
      <c r="C505" s="6"/>
      <c r="D505" s="21"/>
      <c r="E505" s="21"/>
      <c r="F505" s="21"/>
      <c r="G505" s="20"/>
      <c r="H505" s="31"/>
      <c r="I505" s="31"/>
      <c r="J505" s="51"/>
      <c r="K505" s="51"/>
      <c r="L505" s="20"/>
    </row>
    <row r="506" spans="1:12" ht="15" customHeight="1" x14ac:dyDescent="0.25">
      <c r="A506" s="48" t="s">
        <v>53</v>
      </c>
      <c r="B506" s="48" t="s">
        <v>115</v>
      </c>
      <c r="C506" s="3">
        <v>0</v>
      </c>
      <c r="D506" s="3">
        <v>41120</v>
      </c>
      <c r="E506" s="3">
        <v>223000</v>
      </c>
      <c r="F506" s="3">
        <f>G506-D506</f>
        <v>-41120</v>
      </c>
      <c r="G506" s="3"/>
      <c r="H506" s="29" t="str">
        <f>IF(C506&lt;&gt;0,0/C506,"-")</f>
        <v>-</v>
      </c>
      <c r="I506" s="29">
        <f>IF(D506&lt;&gt;0,E506/D506,"-")</f>
        <v>5.4231517509727629</v>
      </c>
      <c r="J506" s="59">
        <v>41120</v>
      </c>
      <c r="K506" s="59">
        <v>41120</v>
      </c>
      <c r="L506" s="49">
        <v>0</v>
      </c>
    </row>
    <row r="507" spans="1:12" hidden="1" x14ac:dyDescent="0.25">
      <c r="A507" s="1"/>
      <c r="B507" s="1"/>
      <c r="C507" s="6"/>
      <c r="D507" s="3"/>
      <c r="E507" s="3"/>
      <c r="F507" s="3"/>
      <c r="G507" s="3"/>
      <c r="H507" s="29"/>
      <c r="I507" s="29"/>
      <c r="J507" s="59"/>
      <c r="K507" s="59"/>
      <c r="L507" s="3"/>
    </row>
    <row r="508" spans="1:12" hidden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20.100000000000001" hidden="1" customHeight="1" x14ac:dyDescent="0.25">
      <c r="A509" s="1"/>
      <c r="B509" s="1"/>
      <c r="C509" s="6"/>
      <c r="D509" s="6"/>
      <c r="E509" s="6"/>
      <c r="F509" s="6"/>
      <c r="G509" s="20"/>
      <c r="H509" s="31"/>
      <c r="I509" s="31"/>
      <c r="J509" s="51"/>
      <c r="K509" s="51"/>
      <c r="L509" s="20"/>
    </row>
    <row r="510" spans="1:12" ht="20.100000000000001" hidden="1" customHeight="1" x14ac:dyDescent="0.25">
      <c r="A510" s="1"/>
      <c r="B510" s="1"/>
      <c r="C510" s="6"/>
      <c r="D510" s="6"/>
      <c r="E510" s="6"/>
      <c r="F510" s="6"/>
      <c r="G510" s="20"/>
      <c r="H510" s="31"/>
      <c r="I510" s="31"/>
      <c r="J510" s="51"/>
      <c r="K510" s="51"/>
      <c r="L510" s="20"/>
    </row>
    <row r="511" spans="1:12" ht="20.100000000000001" hidden="1" customHeight="1" x14ac:dyDescent="0.25">
      <c r="A511" s="1"/>
      <c r="B511" s="1"/>
      <c r="C511" s="6"/>
      <c r="D511" s="6"/>
      <c r="E511" s="6"/>
      <c r="F511" s="6"/>
      <c r="G511" s="20"/>
      <c r="H511" s="31"/>
      <c r="I511" s="31"/>
      <c r="J511" s="51"/>
      <c r="K511" s="51"/>
      <c r="L511" s="20"/>
    </row>
    <row r="512" spans="1:12" ht="20.100000000000001" hidden="1" customHeight="1" x14ac:dyDescent="0.25">
      <c r="A512" s="1"/>
      <c r="B512" s="1"/>
      <c r="C512" s="6"/>
      <c r="D512" s="6"/>
      <c r="E512" s="6"/>
      <c r="F512" s="6"/>
      <c r="G512" s="20"/>
      <c r="H512" s="31"/>
      <c r="I512" s="31"/>
      <c r="J512" s="51"/>
      <c r="K512" s="51"/>
      <c r="L512" s="20"/>
    </row>
    <row r="513" spans="1:12" ht="20.100000000000001" hidden="1" customHeight="1" x14ac:dyDescent="0.25">
      <c r="A513" s="1"/>
      <c r="B513" s="1"/>
      <c r="C513" s="6"/>
      <c r="D513" s="6"/>
      <c r="E513" s="6"/>
      <c r="F513" s="6"/>
      <c r="G513" s="20"/>
      <c r="H513" s="31"/>
      <c r="I513" s="31"/>
      <c r="J513" s="51"/>
      <c r="K513" s="51"/>
      <c r="L513" s="20"/>
    </row>
    <row r="514" spans="1:12" s="16" customFormat="1" ht="409.6" hidden="1" customHeight="1" x14ac:dyDescent="0.25">
      <c r="A514" s="41" t="s">
        <v>54</v>
      </c>
      <c r="B514" s="41" t="s">
        <v>220</v>
      </c>
      <c r="C514" s="18">
        <f>SUBTOTAL(9,C515:C535)</f>
        <v>0</v>
      </c>
      <c r="D514" s="18">
        <f>SUBTOTAL(9,D515:D535)</f>
        <v>20155</v>
      </c>
      <c r="E514" s="18">
        <f>SUBTOTAL(9,E515:E535)</f>
        <v>26518.76</v>
      </c>
      <c r="F514" s="18">
        <f>G514-D514</f>
        <v>-20155</v>
      </c>
      <c r="G514" s="18">
        <f>SUBTOTAL(9,G515:G535)</f>
        <v>0</v>
      </c>
      <c r="H514" s="28" t="str">
        <f>IF(C514&lt;&gt;0,E514/C514,"-")</f>
        <v>-</v>
      </c>
      <c r="I514" s="28">
        <f>IF(D514&lt;&gt;0,E514/D514,"-")</f>
        <v>1.3157410071942446</v>
      </c>
      <c r="J514" s="52">
        <f>SUBTOTAL(9,J515:J535)</f>
        <v>20155</v>
      </c>
      <c r="K514" s="52">
        <f>SUBTOTAL(9,K515:K535)</f>
        <v>20155</v>
      </c>
      <c r="L514" s="18">
        <f>SUBTOTAL(9,L515:L535)</f>
        <v>0</v>
      </c>
    </row>
    <row r="515" spans="1:12" ht="30" hidden="1" customHeight="1" x14ac:dyDescent="0.25">
      <c r="A515" s="1"/>
      <c r="B515" s="5"/>
      <c r="C515" s="10"/>
      <c r="D515" s="10"/>
      <c r="E515" s="10"/>
      <c r="F515" s="10"/>
      <c r="G515" s="20"/>
      <c r="H515" s="31"/>
      <c r="I515" s="31"/>
      <c r="J515" s="51"/>
      <c r="K515" s="51"/>
      <c r="L515" s="20"/>
    </row>
    <row r="516" spans="1:12" s="16" customFormat="1" ht="409.6" hidden="1" customHeight="1" x14ac:dyDescent="0.25">
      <c r="A516" s="42" t="s">
        <v>54</v>
      </c>
      <c r="B516" s="42" t="s">
        <v>220</v>
      </c>
      <c r="C516" s="23">
        <f>SUBTOTAL(9,C517:C534)</f>
        <v>0</v>
      </c>
      <c r="D516" s="23">
        <f>SUBTOTAL(9,D517:D534)</f>
        <v>20155</v>
      </c>
      <c r="E516" s="23">
        <f>SUBTOTAL(9,E517:E534)</f>
        <v>26518.76</v>
      </c>
      <c r="F516" s="23">
        <f>G516-D516</f>
        <v>-20155</v>
      </c>
      <c r="G516" s="23">
        <f>SUBTOTAL(9,G517:G534)</f>
        <v>0</v>
      </c>
      <c r="H516" s="32" t="str">
        <f>IF(C516&lt;&gt;0,E516/C516,"-")</f>
        <v>-</v>
      </c>
      <c r="I516" s="32">
        <f>IF(D516&lt;&gt;0,E516/D516,"-")</f>
        <v>1.3157410071942446</v>
      </c>
      <c r="J516" s="53">
        <f>SUBTOTAL(9,J517:J534)</f>
        <v>20155</v>
      </c>
      <c r="K516" s="53">
        <f>SUBTOTAL(9,K517:K534)</f>
        <v>20155</v>
      </c>
      <c r="L516" s="23">
        <f>SUBTOTAL(9,L517:L534)</f>
        <v>0</v>
      </c>
    </row>
    <row r="517" spans="1:12" ht="30" hidden="1" customHeight="1" x14ac:dyDescent="0.25">
      <c r="A517" s="1"/>
      <c r="B517" s="1"/>
      <c r="C517" s="6"/>
      <c r="D517" s="11"/>
      <c r="E517" s="11"/>
      <c r="F517" s="11"/>
      <c r="G517" s="20"/>
      <c r="H517" s="31"/>
      <c r="I517" s="31"/>
      <c r="J517" s="51"/>
      <c r="K517" s="51"/>
      <c r="L517" s="20"/>
    </row>
    <row r="518" spans="1:12" ht="409.6" hidden="1" customHeight="1" x14ac:dyDescent="0.25">
      <c r="A518" s="43" t="s">
        <v>54</v>
      </c>
      <c r="B518" s="43" t="s">
        <v>220</v>
      </c>
      <c r="C518" s="24">
        <f>SUBTOTAL(9,C519:C533)</f>
        <v>0</v>
      </c>
      <c r="D518" s="24">
        <f>SUBTOTAL(9,D519:D533)</f>
        <v>20155</v>
      </c>
      <c r="E518" s="24">
        <f>SUBTOTAL(9,E519:E533)</f>
        <v>26518.76</v>
      </c>
      <c r="F518" s="24">
        <f>G518-D518</f>
        <v>-20155</v>
      </c>
      <c r="G518" s="24">
        <f>SUBTOTAL(9,G519:G533)</f>
        <v>0</v>
      </c>
      <c r="H518" s="33" t="str">
        <f>IF(C518&lt;&gt;0,E518/C518,"-")</f>
        <v>-</v>
      </c>
      <c r="I518" s="33">
        <f>IF(D518&lt;&gt;0,E518/D518,"-")</f>
        <v>1.3157410071942446</v>
      </c>
      <c r="J518" s="54">
        <f>SUBTOTAL(9,J519:J533)</f>
        <v>20155</v>
      </c>
      <c r="K518" s="54">
        <f>SUBTOTAL(9,K519:K533)</f>
        <v>20155</v>
      </c>
      <c r="L518" s="24">
        <f>SUBTOTAL(9,L519:L533)</f>
        <v>0</v>
      </c>
    </row>
    <row r="519" spans="1:12" ht="30" hidden="1" customHeight="1" x14ac:dyDescent="0.25">
      <c r="A519" s="1"/>
      <c r="B519" s="1"/>
      <c r="C519" s="6"/>
      <c r="D519" s="12"/>
      <c r="E519" s="12"/>
      <c r="F519" s="12"/>
      <c r="G519" s="20"/>
      <c r="H519" s="31"/>
      <c r="I519" s="31"/>
      <c r="J519" s="51"/>
      <c r="K519" s="51"/>
      <c r="L519" s="20"/>
    </row>
    <row r="520" spans="1:12" ht="409.6" hidden="1" customHeight="1" x14ac:dyDescent="0.25">
      <c r="A520" s="44" t="s">
        <v>54</v>
      </c>
      <c r="B520" s="44" t="s">
        <v>220</v>
      </c>
      <c r="C520" s="26">
        <f>SUBTOTAL(9,C521:C532)</f>
        <v>0</v>
      </c>
      <c r="D520" s="26">
        <f>SUBTOTAL(9,D521:D532)</f>
        <v>20155</v>
      </c>
      <c r="E520" s="26">
        <f>SUBTOTAL(9,E521:E532)</f>
        <v>26518.76</v>
      </c>
      <c r="F520" s="26">
        <f>G520-D520</f>
        <v>-20155</v>
      </c>
      <c r="G520" s="26">
        <f>SUBTOTAL(9,G521:G532)</f>
        <v>0</v>
      </c>
      <c r="H520" s="34" t="str">
        <f>IF(C520&lt;&gt;0,E520/C520,"-")</f>
        <v>-</v>
      </c>
      <c r="I520" s="34">
        <f>IF(D520&lt;&gt;0,E520/D520,"-")</f>
        <v>1.3157410071942446</v>
      </c>
      <c r="J520" s="55">
        <f>SUBTOTAL(9,J521:J532)</f>
        <v>20155</v>
      </c>
      <c r="K520" s="55">
        <f>SUBTOTAL(9,K521:K532)</f>
        <v>20155</v>
      </c>
      <c r="L520" s="26">
        <f>SUBTOTAL(9,L521:L532)</f>
        <v>0</v>
      </c>
    </row>
    <row r="521" spans="1:12" ht="30" hidden="1" customHeight="1" x14ac:dyDescent="0.25">
      <c r="A521" s="1"/>
      <c r="B521" s="1"/>
      <c r="C521" s="6"/>
      <c r="D521" s="13"/>
      <c r="E521" s="13"/>
      <c r="F521" s="13"/>
      <c r="G521" s="20"/>
      <c r="H521" s="31"/>
      <c r="I521" s="31"/>
      <c r="J521" s="51"/>
      <c r="K521" s="51"/>
      <c r="L521" s="20"/>
    </row>
    <row r="522" spans="1:12" ht="409.6" hidden="1" customHeight="1" x14ac:dyDescent="0.25">
      <c r="A522" s="45" t="s">
        <v>54</v>
      </c>
      <c r="B522" s="45" t="s">
        <v>220</v>
      </c>
      <c r="C522" s="27">
        <f>SUBTOTAL(9,C523:C531)</f>
        <v>0</v>
      </c>
      <c r="D522" s="27">
        <f>SUBTOTAL(9,D523:D531)</f>
        <v>20155</v>
      </c>
      <c r="E522" s="27">
        <f>SUBTOTAL(9,E523:E531)</f>
        <v>26518.76</v>
      </c>
      <c r="F522" s="27">
        <f>G522-D522</f>
        <v>-20155</v>
      </c>
      <c r="G522" s="27">
        <f>SUBTOTAL(9,G523:G531)</f>
        <v>0</v>
      </c>
      <c r="H522" s="35" t="str">
        <f>IF(C522&lt;&gt;0,E522/C522,"-")</f>
        <v>-</v>
      </c>
      <c r="I522" s="35">
        <f>IF(D522&lt;&gt;0,E522/D522,"-")</f>
        <v>1.3157410071942446</v>
      </c>
      <c r="J522" s="56">
        <f>SUBTOTAL(9,J523:J531)</f>
        <v>20155</v>
      </c>
      <c r="K522" s="56">
        <f>SUBTOTAL(9,K523:K531)</f>
        <v>20155</v>
      </c>
      <c r="L522" s="27">
        <f>SUBTOTAL(9,L523:L531)</f>
        <v>0</v>
      </c>
    </row>
    <row r="523" spans="1:12" ht="30" hidden="1" customHeight="1" x14ac:dyDescent="0.25">
      <c r="A523" s="1"/>
      <c r="B523" s="1"/>
      <c r="C523" s="6"/>
      <c r="D523" s="14"/>
      <c r="E523" s="14"/>
      <c r="F523" s="14"/>
      <c r="G523" s="20"/>
      <c r="H523" s="31"/>
      <c r="I523" s="31"/>
      <c r="J523" s="51"/>
      <c r="K523" s="51"/>
      <c r="L523" s="20"/>
    </row>
    <row r="524" spans="1:12" ht="409.6" hidden="1" customHeight="1" x14ac:dyDescent="0.25">
      <c r="A524" s="46" t="s">
        <v>54</v>
      </c>
      <c r="B524" s="46" t="s">
        <v>220</v>
      </c>
      <c r="C524" s="25">
        <f>SUBTOTAL(9,C525:C530)</f>
        <v>0</v>
      </c>
      <c r="D524" s="25">
        <f>SUBTOTAL(9,D525:D530)</f>
        <v>20155</v>
      </c>
      <c r="E524" s="25">
        <f>SUBTOTAL(9,E525:E530)</f>
        <v>26518.76</v>
      </c>
      <c r="F524" s="25">
        <f>G524-D524</f>
        <v>-20155</v>
      </c>
      <c r="G524" s="25">
        <f>SUBTOTAL(9,G525:G530)</f>
        <v>0</v>
      </c>
      <c r="H524" s="36" t="str">
        <f>IF(C524&lt;&gt;0,E524/C524,"-")</f>
        <v>-</v>
      </c>
      <c r="I524" s="36">
        <f>IF(D524&lt;&gt;0,E524/D524,"-")</f>
        <v>1.3157410071942446</v>
      </c>
      <c r="J524" s="57">
        <f>SUBTOTAL(9,J525:J530)</f>
        <v>20155</v>
      </c>
      <c r="K524" s="57">
        <f>SUBTOTAL(9,K525:K530)</f>
        <v>20155</v>
      </c>
      <c r="L524" s="25">
        <f>SUBTOTAL(9,L525:L530)</f>
        <v>0</v>
      </c>
    </row>
    <row r="525" spans="1:12" ht="22.5" hidden="1" customHeight="1" x14ac:dyDescent="0.25">
      <c r="A525" s="1"/>
      <c r="B525" s="1"/>
      <c r="C525" s="6"/>
      <c r="D525" s="14"/>
      <c r="E525" s="14"/>
      <c r="F525" s="14"/>
      <c r="G525" s="14"/>
      <c r="H525" s="37"/>
      <c r="I525" s="37"/>
      <c r="J525" s="58"/>
      <c r="K525" s="58"/>
      <c r="L525" s="14"/>
    </row>
    <row r="526" spans="1:12" ht="409.6" hidden="1" customHeight="1" x14ac:dyDescent="0.25">
      <c r="A526" s="47" t="s">
        <v>54</v>
      </c>
      <c r="B526" s="47" t="s">
        <v>220</v>
      </c>
      <c r="C526" s="14">
        <f>SUBTOTAL(9,C527:C529)</f>
        <v>0</v>
      </c>
      <c r="D526" s="14">
        <f>SUBTOTAL(9,D527:D529)</f>
        <v>20155</v>
      </c>
      <c r="E526" s="14">
        <f>SUBTOTAL(9,E527:E529)</f>
        <v>26518.76</v>
      </c>
      <c r="F526" s="14">
        <f>G526-D526</f>
        <v>-20155</v>
      </c>
      <c r="G526" s="14">
        <f>SUBTOTAL(9,G527:G529)</f>
        <v>0</v>
      </c>
      <c r="H526" s="37" t="str">
        <f>IF(C526&lt;&gt;0,E526/C526,"-")</f>
        <v>-</v>
      </c>
      <c r="I526" s="37">
        <f>IF(D526&lt;&gt;0,E526/D526,"-")</f>
        <v>1.3157410071942446</v>
      </c>
      <c r="J526" s="58">
        <f>SUBTOTAL(9,J527:J529)</f>
        <v>20155</v>
      </c>
      <c r="K526" s="58">
        <f>SUBTOTAL(9,K527:K529)</f>
        <v>20155</v>
      </c>
      <c r="L526" s="14">
        <f>SUBTOTAL(9,L527:L529)</f>
        <v>0</v>
      </c>
    </row>
    <row r="527" spans="1:12" ht="30" hidden="1" customHeight="1" x14ac:dyDescent="0.25">
      <c r="A527" s="1"/>
      <c r="B527" s="1"/>
      <c r="C527" s="6"/>
      <c r="D527" s="21"/>
      <c r="E527" s="21"/>
      <c r="F527" s="21"/>
      <c r="G527" s="20"/>
      <c r="H527" s="31"/>
      <c r="I527" s="31"/>
      <c r="J527" s="51"/>
      <c r="K527" s="51"/>
      <c r="L527" s="20"/>
    </row>
    <row r="528" spans="1:12" ht="15" customHeight="1" x14ac:dyDescent="0.25">
      <c r="A528" s="48" t="s">
        <v>54</v>
      </c>
      <c r="B528" s="48" t="s">
        <v>220</v>
      </c>
      <c r="C528" s="3">
        <v>0</v>
      </c>
      <c r="D528" s="3">
        <v>20155</v>
      </c>
      <c r="E528" s="3">
        <v>26518.76</v>
      </c>
      <c r="F528" s="3">
        <f>G528-D528</f>
        <v>-20155</v>
      </c>
      <c r="G528" s="3"/>
      <c r="H528" s="29" t="str">
        <f>IF(C528&lt;&gt;0,0/C528,"-")</f>
        <v>-</v>
      </c>
      <c r="I528" s="29">
        <f>IF(D528&lt;&gt;0,E528/D528,"-")</f>
        <v>1.3157410071942446</v>
      </c>
      <c r="J528" s="59">
        <v>20155</v>
      </c>
      <c r="K528" s="59">
        <v>20155</v>
      </c>
      <c r="L528" s="49">
        <v>0</v>
      </c>
    </row>
    <row r="529" spans="1:12" hidden="1" x14ac:dyDescent="0.25">
      <c r="A529" s="1"/>
      <c r="B529" s="1"/>
      <c r="C529" s="6"/>
      <c r="D529" s="3"/>
      <c r="E529" s="3"/>
      <c r="F529" s="3"/>
      <c r="G529" s="3"/>
      <c r="H529" s="29"/>
      <c r="I529" s="29"/>
      <c r="J529" s="59"/>
      <c r="K529" s="59"/>
      <c r="L529" s="3"/>
    </row>
    <row r="530" spans="1:12" hidden="1" x14ac:dyDescent="0.25">
      <c r="A530" s="1"/>
      <c r="B530" s="1"/>
      <c r="C530" s="6"/>
      <c r="D530" s="6"/>
      <c r="E530" s="6"/>
      <c r="F530" s="6"/>
      <c r="G530" s="20"/>
      <c r="H530" s="31"/>
      <c r="I530" s="31"/>
      <c r="J530" s="51"/>
      <c r="K530" s="51"/>
      <c r="L530" s="20"/>
    </row>
    <row r="531" spans="1:12" ht="20.100000000000001" hidden="1" customHeight="1" x14ac:dyDescent="0.25">
      <c r="A531" s="1"/>
      <c r="B531" s="1"/>
      <c r="C531" s="6"/>
      <c r="D531" s="6"/>
      <c r="E531" s="6"/>
      <c r="F531" s="6"/>
      <c r="G531" s="20"/>
      <c r="H531" s="31"/>
      <c r="I531" s="31"/>
      <c r="J531" s="51"/>
      <c r="K531" s="51"/>
      <c r="L531" s="20"/>
    </row>
    <row r="532" spans="1:12" ht="20.100000000000001" hidden="1" customHeight="1" x14ac:dyDescent="0.25">
      <c r="A532" s="1"/>
      <c r="B532" s="1"/>
      <c r="C532" s="6"/>
      <c r="D532" s="6"/>
      <c r="E532" s="6"/>
      <c r="F532" s="6"/>
      <c r="G532" s="20"/>
      <c r="H532" s="31"/>
      <c r="I532" s="31"/>
      <c r="J532" s="51"/>
      <c r="K532" s="51"/>
      <c r="L532" s="20"/>
    </row>
    <row r="533" spans="1:12" ht="20.100000000000001" hidden="1" customHeight="1" x14ac:dyDescent="0.25">
      <c r="A533" s="1"/>
      <c r="B533" s="1"/>
      <c r="C533" s="6"/>
      <c r="D533" s="6"/>
      <c r="E533" s="6"/>
      <c r="F533" s="6"/>
      <c r="G533" s="20"/>
      <c r="H533" s="31"/>
      <c r="I533" s="31"/>
      <c r="J533" s="51"/>
      <c r="K533" s="51"/>
      <c r="L533" s="20"/>
    </row>
    <row r="534" spans="1:12" ht="20.100000000000001" hidden="1" customHeight="1" x14ac:dyDescent="0.25">
      <c r="A534" s="1"/>
      <c r="B534" s="1"/>
      <c r="C534" s="6"/>
      <c r="D534" s="6"/>
      <c r="E534" s="6"/>
      <c r="F534" s="6"/>
      <c r="G534" s="20"/>
      <c r="H534" s="31"/>
      <c r="I534" s="31"/>
      <c r="J534" s="51"/>
      <c r="K534" s="51"/>
      <c r="L534" s="20"/>
    </row>
    <row r="535" spans="1:12" ht="20.100000000000001" hidden="1" customHeight="1" x14ac:dyDescent="0.25">
      <c r="A535" s="1"/>
      <c r="B535" s="1"/>
      <c r="C535" s="6"/>
      <c r="D535" s="6"/>
      <c r="E535" s="6"/>
      <c r="F535" s="6"/>
      <c r="G535" s="20"/>
      <c r="H535" s="31"/>
      <c r="I535" s="31"/>
      <c r="J535" s="51"/>
      <c r="K535" s="51"/>
      <c r="L535" s="20"/>
    </row>
    <row r="536" spans="1:12" s="16" customFormat="1" ht="409.6" hidden="1" customHeight="1" x14ac:dyDescent="0.25">
      <c r="A536" s="41" t="s">
        <v>55</v>
      </c>
      <c r="B536" s="41" t="s">
        <v>218</v>
      </c>
      <c r="C536" s="18">
        <f>SUBTOTAL(9,C537:C557)</f>
        <v>0</v>
      </c>
      <c r="D536" s="18">
        <f>SUBTOTAL(9,D537:D557)</f>
        <v>2660</v>
      </c>
      <c r="E536" s="18">
        <f>SUBTOTAL(9,E537:E557)</f>
        <v>0</v>
      </c>
      <c r="F536" s="18">
        <f>G536-D536</f>
        <v>-2660</v>
      </c>
      <c r="G536" s="18">
        <f>SUBTOTAL(9,G537:G557)</f>
        <v>0</v>
      </c>
      <c r="H536" s="28" t="str">
        <f>IF(C536&lt;&gt;0,E536/C536,"-")</f>
        <v>-</v>
      </c>
      <c r="I536" s="28">
        <f>IF(D536&lt;&gt;0,E536/D536,"-")</f>
        <v>0</v>
      </c>
      <c r="J536" s="52">
        <f>SUBTOTAL(9,J537:J557)</f>
        <v>2660</v>
      </c>
      <c r="K536" s="52">
        <f>SUBTOTAL(9,K537:K557)</f>
        <v>2660</v>
      </c>
      <c r="L536" s="18">
        <f>SUBTOTAL(9,L537:L557)</f>
        <v>0</v>
      </c>
    </row>
    <row r="537" spans="1:12" ht="30" hidden="1" customHeight="1" x14ac:dyDescent="0.25">
      <c r="A537" s="1"/>
      <c r="B537" s="5"/>
      <c r="C537" s="10"/>
      <c r="D537" s="10"/>
      <c r="E537" s="10"/>
      <c r="F537" s="10"/>
      <c r="G537" s="20"/>
      <c r="H537" s="31"/>
      <c r="I537" s="31"/>
      <c r="J537" s="51"/>
      <c r="K537" s="51"/>
      <c r="L537" s="20"/>
    </row>
    <row r="538" spans="1:12" s="16" customFormat="1" ht="409.6" hidden="1" customHeight="1" x14ac:dyDescent="0.25">
      <c r="A538" s="42" t="s">
        <v>55</v>
      </c>
      <c r="B538" s="42" t="s">
        <v>218</v>
      </c>
      <c r="C538" s="23">
        <f>SUBTOTAL(9,C539:C556)</f>
        <v>0</v>
      </c>
      <c r="D538" s="23">
        <f>SUBTOTAL(9,D539:D556)</f>
        <v>2660</v>
      </c>
      <c r="E538" s="23">
        <f>SUBTOTAL(9,E539:E556)</f>
        <v>0</v>
      </c>
      <c r="F538" s="23">
        <f>G538-D538</f>
        <v>-2660</v>
      </c>
      <c r="G538" s="23">
        <f>SUBTOTAL(9,G539:G556)</f>
        <v>0</v>
      </c>
      <c r="H538" s="32" t="str">
        <f>IF(C538&lt;&gt;0,E538/C538,"-")</f>
        <v>-</v>
      </c>
      <c r="I538" s="32">
        <f>IF(D538&lt;&gt;0,E538/D538,"-")</f>
        <v>0</v>
      </c>
      <c r="J538" s="53">
        <f>SUBTOTAL(9,J539:J556)</f>
        <v>2660</v>
      </c>
      <c r="K538" s="53">
        <f>SUBTOTAL(9,K539:K556)</f>
        <v>2660</v>
      </c>
      <c r="L538" s="23">
        <f>SUBTOTAL(9,L539:L556)</f>
        <v>0</v>
      </c>
    </row>
    <row r="539" spans="1:12" ht="30" hidden="1" customHeight="1" x14ac:dyDescent="0.25">
      <c r="A539" s="1"/>
      <c r="B539" s="1"/>
      <c r="C539" s="6"/>
      <c r="D539" s="11"/>
      <c r="E539" s="11"/>
      <c r="F539" s="11"/>
      <c r="G539" s="20"/>
      <c r="H539" s="31"/>
      <c r="I539" s="31"/>
      <c r="J539" s="51"/>
      <c r="K539" s="51"/>
      <c r="L539" s="20"/>
    </row>
    <row r="540" spans="1:12" ht="409.6" hidden="1" customHeight="1" x14ac:dyDescent="0.25">
      <c r="A540" s="43" t="s">
        <v>55</v>
      </c>
      <c r="B540" s="43" t="s">
        <v>218</v>
      </c>
      <c r="C540" s="24">
        <f>SUBTOTAL(9,C541:C555)</f>
        <v>0</v>
      </c>
      <c r="D540" s="24">
        <f>SUBTOTAL(9,D541:D555)</f>
        <v>2660</v>
      </c>
      <c r="E540" s="24">
        <f>SUBTOTAL(9,E541:E555)</f>
        <v>0</v>
      </c>
      <c r="F540" s="24">
        <f>G540-D540</f>
        <v>-2660</v>
      </c>
      <c r="G540" s="24">
        <f>SUBTOTAL(9,G541:G555)</f>
        <v>0</v>
      </c>
      <c r="H540" s="33" t="str">
        <f>IF(C540&lt;&gt;0,E540/C540,"-")</f>
        <v>-</v>
      </c>
      <c r="I540" s="33">
        <f>IF(D540&lt;&gt;0,E540/D540,"-")</f>
        <v>0</v>
      </c>
      <c r="J540" s="54">
        <f>SUBTOTAL(9,J541:J555)</f>
        <v>2660</v>
      </c>
      <c r="K540" s="54">
        <f>SUBTOTAL(9,K541:K555)</f>
        <v>2660</v>
      </c>
      <c r="L540" s="24">
        <f>SUBTOTAL(9,L541:L555)</f>
        <v>0</v>
      </c>
    </row>
    <row r="541" spans="1:12" ht="30" hidden="1" customHeight="1" x14ac:dyDescent="0.25">
      <c r="A541" s="1"/>
      <c r="B541" s="1"/>
      <c r="C541" s="6"/>
      <c r="D541" s="12"/>
      <c r="E541" s="12"/>
      <c r="F541" s="12"/>
      <c r="G541" s="20"/>
      <c r="H541" s="31"/>
      <c r="I541" s="31"/>
      <c r="J541" s="51"/>
      <c r="K541" s="51"/>
      <c r="L541" s="20"/>
    </row>
    <row r="542" spans="1:12" ht="409.6" hidden="1" customHeight="1" x14ac:dyDescent="0.25">
      <c r="A542" s="44" t="s">
        <v>55</v>
      </c>
      <c r="B542" s="44" t="s">
        <v>218</v>
      </c>
      <c r="C542" s="26">
        <f>SUBTOTAL(9,C543:C554)</f>
        <v>0</v>
      </c>
      <c r="D542" s="26">
        <f>SUBTOTAL(9,D543:D554)</f>
        <v>2660</v>
      </c>
      <c r="E542" s="26">
        <f>SUBTOTAL(9,E543:E554)</f>
        <v>0</v>
      </c>
      <c r="F542" s="26">
        <f>G542-D542</f>
        <v>-2660</v>
      </c>
      <c r="G542" s="26">
        <f>SUBTOTAL(9,G543:G554)</f>
        <v>0</v>
      </c>
      <c r="H542" s="34" t="str">
        <f>IF(C542&lt;&gt;0,E542/C542,"-")</f>
        <v>-</v>
      </c>
      <c r="I542" s="34">
        <f>IF(D542&lt;&gt;0,E542/D542,"-")</f>
        <v>0</v>
      </c>
      <c r="J542" s="55">
        <f>SUBTOTAL(9,J543:J554)</f>
        <v>2660</v>
      </c>
      <c r="K542" s="55">
        <f>SUBTOTAL(9,K543:K554)</f>
        <v>2660</v>
      </c>
      <c r="L542" s="26">
        <f>SUBTOTAL(9,L543:L554)</f>
        <v>0</v>
      </c>
    </row>
    <row r="543" spans="1:12" ht="30" hidden="1" customHeight="1" x14ac:dyDescent="0.25">
      <c r="A543" s="1"/>
      <c r="B543" s="1"/>
      <c r="C543" s="6"/>
      <c r="D543" s="13"/>
      <c r="E543" s="13"/>
      <c r="F543" s="13"/>
      <c r="G543" s="20"/>
      <c r="H543" s="31"/>
      <c r="I543" s="31"/>
      <c r="J543" s="51"/>
      <c r="K543" s="51"/>
      <c r="L543" s="20"/>
    </row>
    <row r="544" spans="1:12" ht="409.6" hidden="1" customHeight="1" x14ac:dyDescent="0.25">
      <c r="A544" s="45" t="s">
        <v>55</v>
      </c>
      <c r="B544" s="45" t="s">
        <v>218</v>
      </c>
      <c r="C544" s="27">
        <f>SUBTOTAL(9,C545:C553)</f>
        <v>0</v>
      </c>
      <c r="D544" s="27">
        <f>SUBTOTAL(9,D545:D553)</f>
        <v>2660</v>
      </c>
      <c r="E544" s="27">
        <f>SUBTOTAL(9,E545:E553)</f>
        <v>0</v>
      </c>
      <c r="F544" s="27">
        <f>G544-D544</f>
        <v>-2660</v>
      </c>
      <c r="G544" s="27">
        <f>SUBTOTAL(9,G545:G553)</f>
        <v>0</v>
      </c>
      <c r="H544" s="35" t="str">
        <f>IF(C544&lt;&gt;0,E544/C544,"-")</f>
        <v>-</v>
      </c>
      <c r="I544" s="35">
        <f>IF(D544&lt;&gt;0,E544/D544,"-")</f>
        <v>0</v>
      </c>
      <c r="J544" s="56">
        <f>SUBTOTAL(9,J545:J553)</f>
        <v>2660</v>
      </c>
      <c r="K544" s="56">
        <f>SUBTOTAL(9,K545:K553)</f>
        <v>2660</v>
      </c>
      <c r="L544" s="27">
        <f>SUBTOTAL(9,L545:L553)</f>
        <v>0</v>
      </c>
    </row>
    <row r="545" spans="1:12" ht="30" hidden="1" customHeight="1" x14ac:dyDescent="0.25">
      <c r="A545" s="1"/>
      <c r="B545" s="1"/>
      <c r="C545" s="6"/>
      <c r="D545" s="14"/>
      <c r="E545" s="14"/>
      <c r="F545" s="14"/>
      <c r="G545" s="20"/>
      <c r="H545" s="31"/>
      <c r="I545" s="31"/>
      <c r="J545" s="51"/>
      <c r="K545" s="51"/>
      <c r="L545" s="20"/>
    </row>
    <row r="546" spans="1:12" ht="409.6" hidden="1" customHeight="1" x14ac:dyDescent="0.25">
      <c r="A546" s="46" t="s">
        <v>55</v>
      </c>
      <c r="B546" s="46" t="s">
        <v>218</v>
      </c>
      <c r="C546" s="25">
        <f>SUBTOTAL(9,C547:C552)</f>
        <v>0</v>
      </c>
      <c r="D546" s="25">
        <f>SUBTOTAL(9,D547:D552)</f>
        <v>2660</v>
      </c>
      <c r="E546" s="25">
        <f>SUBTOTAL(9,E547:E552)</f>
        <v>0</v>
      </c>
      <c r="F546" s="25">
        <f>G546-D546</f>
        <v>-2660</v>
      </c>
      <c r="G546" s="25">
        <f>SUBTOTAL(9,G547:G552)</f>
        <v>0</v>
      </c>
      <c r="H546" s="36" t="str">
        <f>IF(C546&lt;&gt;0,E546/C546,"-")</f>
        <v>-</v>
      </c>
      <c r="I546" s="36">
        <f>IF(D546&lt;&gt;0,E546/D546,"-")</f>
        <v>0</v>
      </c>
      <c r="J546" s="57">
        <f>SUBTOTAL(9,J547:J552)</f>
        <v>2660</v>
      </c>
      <c r="K546" s="57">
        <f>SUBTOTAL(9,K547:K552)</f>
        <v>2660</v>
      </c>
      <c r="L546" s="25">
        <f>SUBTOTAL(9,L547:L552)</f>
        <v>0</v>
      </c>
    </row>
    <row r="547" spans="1:12" ht="22.5" hidden="1" customHeight="1" x14ac:dyDescent="0.25">
      <c r="A547" s="1"/>
      <c r="B547" s="1"/>
      <c r="C547" s="6"/>
      <c r="D547" s="14"/>
      <c r="E547" s="14"/>
      <c r="F547" s="14"/>
      <c r="G547" s="14"/>
      <c r="H547" s="37"/>
      <c r="I547" s="37"/>
      <c r="J547" s="58"/>
      <c r="K547" s="58"/>
      <c r="L547" s="14"/>
    </row>
    <row r="548" spans="1:12" ht="409.6" hidden="1" customHeight="1" x14ac:dyDescent="0.25">
      <c r="A548" s="47" t="s">
        <v>55</v>
      </c>
      <c r="B548" s="47" t="s">
        <v>218</v>
      </c>
      <c r="C548" s="14">
        <f>SUBTOTAL(9,C549:C551)</f>
        <v>0</v>
      </c>
      <c r="D548" s="14">
        <f>SUBTOTAL(9,D549:D551)</f>
        <v>2660</v>
      </c>
      <c r="E548" s="14">
        <f>SUBTOTAL(9,E549:E551)</f>
        <v>0</v>
      </c>
      <c r="F548" s="14">
        <f>G548-D548</f>
        <v>-2660</v>
      </c>
      <c r="G548" s="14">
        <f>SUBTOTAL(9,G549:G551)</f>
        <v>0</v>
      </c>
      <c r="H548" s="37" t="str">
        <f>IF(C548&lt;&gt;0,E548/C548,"-")</f>
        <v>-</v>
      </c>
      <c r="I548" s="37">
        <f>IF(D548&lt;&gt;0,E548/D548,"-")</f>
        <v>0</v>
      </c>
      <c r="J548" s="58">
        <f>SUBTOTAL(9,J549:J551)</f>
        <v>2660</v>
      </c>
      <c r="K548" s="58">
        <f>SUBTOTAL(9,K549:K551)</f>
        <v>2660</v>
      </c>
      <c r="L548" s="14">
        <f>SUBTOTAL(9,L549:L551)</f>
        <v>0</v>
      </c>
    </row>
    <row r="549" spans="1:12" ht="30" hidden="1" customHeight="1" x14ac:dyDescent="0.25">
      <c r="A549" s="1"/>
      <c r="B549" s="1"/>
      <c r="C549" s="6"/>
      <c r="D549" s="21"/>
      <c r="E549" s="21"/>
      <c r="F549" s="21"/>
      <c r="G549" s="20"/>
      <c r="H549" s="31"/>
      <c r="I549" s="31"/>
      <c r="J549" s="51"/>
      <c r="K549" s="51"/>
      <c r="L549" s="20"/>
    </row>
    <row r="550" spans="1:12" ht="15" customHeight="1" x14ac:dyDescent="0.25">
      <c r="A550" s="48" t="s">
        <v>55</v>
      </c>
      <c r="B550" s="48" t="s">
        <v>218</v>
      </c>
      <c r="C550" s="3">
        <v>0</v>
      </c>
      <c r="D550" s="3">
        <v>2660</v>
      </c>
      <c r="E550" s="3">
        <v>0</v>
      </c>
      <c r="F550" s="3">
        <f>G550-D550</f>
        <v>-2660</v>
      </c>
      <c r="G550" s="3"/>
      <c r="H550" s="29" t="str">
        <f>IF(C550&lt;&gt;0,0/C550,"-")</f>
        <v>-</v>
      </c>
      <c r="I550" s="29">
        <f>IF(D550&lt;&gt;0,E550/D550,"-")</f>
        <v>0</v>
      </c>
      <c r="J550" s="59">
        <v>2660</v>
      </c>
      <c r="K550" s="59">
        <v>2660</v>
      </c>
      <c r="L550" s="49">
        <v>0</v>
      </c>
    </row>
    <row r="551" spans="1:12" hidden="1" x14ac:dyDescent="0.25">
      <c r="A551" s="1"/>
      <c r="B551" s="1"/>
      <c r="C551" s="6"/>
      <c r="D551" s="3"/>
      <c r="E551" s="3"/>
      <c r="F551" s="3"/>
      <c r="G551" s="3"/>
      <c r="H551" s="29"/>
      <c r="I551" s="29"/>
      <c r="J551" s="3"/>
      <c r="K551" s="3"/>
      <c r="L551" s="3"/>
    </row>
    <row r="552" spans="1:12" hidden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20"/>
      <c r="K552" s="20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20"/>
      <c r="K553" s="20"/>
      <c r="L553" s="20"/>
    </row>
    <row r="554" spans="1:12" ht="20.100000000000001" hidden="1" customHeight="1" x14ac:dyDescent="0.25">
      <c r="A554" s="1"/>
      <c r="B554" s="1"/>
      <c r="C554" s="6"/>
      <c r="D554" s="6"/>
      <c r="E554" s="6"/>
      <c r="F554" s="6"/>
      <c r="G554" s="20"/>
      <c r="H554" s="31"/>
      <c r="I554" s="31"/>
      <c r="J554" s="20"/>
      <c r="K554" s="20"/>
      <c r="L554" s="20"/>
    </row>
    <row r="555" spans="1:12" ht="20.100000000000001" hidden="1" customHeight="1" x14ac:dyDescent="0.25">
      <c r="A555" s="1"/>
      <c r="B555" s="1"/>
      <c r="C555" s="6"/>
      <c r="D555" s="6"/>
      <c r="E555" s="6"/>
      <c r="F555" s="6"/>
      <c r="G555" s="20"/>
      <c r="H555" s="31"/>
      <c r="I555" s="31"/>
      <c r="J555" s="20"/>
      <c r="K555" s="20"/>
      <c r="L555" s="20"/>
    </row>
    <row r="556" spans="1:12" ht="20.100000000000001" hidden="1" customHeight="1" x14ac:dyDescent="0.25">
      <c r="A556" s="1"/>
      <c r="B556" s="1"/>
      <c r="C556" s="6"/>
      <c r="D556" s="6"/>
      <c r="E556" s="6"/>
      <c r="F556" s="6"/>
      <c r="G556" s="20"/>
      <c r="H556" s="31"/>
      <c r="I556" s="31"/>
      <c r="J556" s="20"/>
      <c r="K556" s="20"/>
      <c r="L556" s="20"/>
    </row>
    <row r="557" spans="1:12" ht="20.100000000000001" hidden="1" customHeight="1" x14ac:dyDescent="0.25">
      <c r="A557" s="1"/>
      <c r="B557" s="1"/>
      <c r="C557" s="6"/>
      <c r="D557" s="6"/>
      <c r="E557" s="6"/>
      <c r="F557" s="6"/>
      <c r="G557" s="20"/>
      <c r="H557" s="31"/>
      <c r="I557" s="31"/>
      <c r="J557" s="20"/>
      <c r="K557" s="20"/>
      <c r="L557" s="20"/>
    </row>
    <row r="558" spans="1:12" hidden="1" x14ac:dyDescent="0.25">
      <c r="A558" s="1"/>
      <c r="B558" s="1"/>
      <c r="C558" s="6"/>
      <c r="D558" s="6"/>
      <c r="E558" s="6"/>
      <c r="F558" s="6"/>
      <c r="G558" s="20"/>
      <c r="H558" s="31"/>
      <c r="I558" s="31"/>
      <c r="J558" s="20"/>
      <c r="K558" s="20"/>
      <c r="L558" s="20"/>
    </row>
    <row r="559" spans="1:12" hidden="1" x14ac:dyDescent="0.25">
      <c r="A559" s="1"/>
      <c r="B559" s="1"/>
      <c r="C559" s="6"/>
      <c r="D559" s="6"/>
      <c r="E559" s="6"/>
      <c r="F559" s="6"/>
      <c r="G559" s="20"/>
      <c r="H559" s="31"/>
      <c r="I559" s="31"/>
      <c r="J559" s="20"/>
      <c r="K559" s="20"/>
      <c r="L559" s="20"/>
    </row>
    <row r="560" spans="1:12" ht="27.75" customHeight="1" x14ac:dyDescent="0.25">
      <c r="A560" s="17" t="s">
        <v>117</v>
      </c>
      <c r="B560" s="17"/>
      <c r="C560" s="22">
        <f>SUBTOTAL(9,C23:C559)</f>
        <v>0</v>
      </c>
      <c r="D560" s="22">
        <f>SUBTOTAL(9,D23:D559)</f>
        <v>1858700</v>
      </c>
      <c r="E560" s="22">
        <f>SUBTOTAL(9,E23:E559)</f>
        <v>3084731.48</v>
      </c>
      <c r="F560" s="22">
        <f>G560-D560</f>
        <v>-1858700</v>
      </c>
      <c r="G560" s="22">
        <f>SUBTOTAL(9,G23:G559)</f>
        <v>0</v>
      </c>
      <c r="H560" s="38" t="str">
        <f>IF(C560&lt;&gt;0,E560/C560,"-")</f>
        <v>-</v>
      </c>
      <c r="I560" s="38">
        <f>IF(D560&lt;&gt;0,E560/D560,"-")</f>
        <v>1.6596177328240167</v>
      </c>
      <c r="J560" s="22">
        <f>SUBTOTAL(9,J23:J559)</f>
        <v>1031987</v>
      </c>
      <c r="K560" s="22">
        <f>SUBTOTAL(9,K23:K559)</f>
        <v>968015</v>
      </c>
      <c r="L560" s="22">
        <f>SUBTOTAL(9,L23:L559)</f>
        <v>0</v>
      </c>
    </row>
    <row r="561" spans="1:12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</row>
  </sheetData>
  <mergeCells count="1">
    <mergeCell ref="A6:B6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"/>
  <sheetViews>
    <sheetView workbookViewId="0">
      <selection activeCell="D9" sqref="D9"/>
    </sheetView>
  </sheetViews>
  <sheetFormatPr defaultRowHeight="15.75" x14ac:dyDescent="0.25"/>
  <cols>
    <col min="1" max="1" width="7.140625" style="121" customWidth="1"/>
    <col min="2" max="2" width="8.7109375" style="121" customWidth="1"/>
    <col min="3" max="3" width="5.42578125" style="121" bestFit="1" customWidth="1"/>
    <col min="4" max="4" width="32.28515625" style="121" customWidth="1"/>
    <col min="5" max="7" width="10.85546875" style="121" customWidth="1"/>
  </cols>
  <sheetData>
    <row r="1" spans="1:7" x14ac:dyDescent="0.25">
      <c r="A1" s="119"/>
      <c r="B1" s="119"/>
      <c r="C1" s="119"/>
      <c r="D1" s="119"/>
      <c r="E1" s="119"/>
      <c r="F1" s="120"/>
      <c r="G1" s="120"/>
    </row>
    <row r="2" spans="1:7" x14ac:dyDescent="0.25">
      <c r="A2" s="179" t="s">
        <v>241</v>
      </c>
      <c r="B2" s="180"/>
      <c r="C2" s="180"/>
      <c r="D2" s="180"/>
      <c r="E2" s="180"/>
      <c r="F2" s="180"/>
      <c r="G2" s="180"/>
    </row>
    <row r="3" spans="1:7" x14ac:dyDescent="0.25">
      <c r="A3" s="134"/>
      <c r="B3" s="134"/>
      <c r="C3" s="134"/>
      <c r="D3" s="134"/>
      <c r="E3" s="134"/>
      <c r="F3" s="135"/>
      <c r="G3" s="135"/>
    </row>
    <row r="4" spans="1:7" ht="31.5" x14ac:dyDescent="0.25">
      <c r="A4" s="136" t="s">
        <v>290</v>
      </c>
      <c r="B4" s="137" t="s">
        <v>291</v>
      </c>
      <c r="C4" s="137" t="s">
        <v>292</v>
      </c>
      <c r="D4" s="137" t="s">
        <v>293</v>
      </c>
      <c r="E4" s="136" t="s">
        <v>294</v>
      </c>
      <c r="F4" s="136" t="s">
        <v>295</v>
      </c>
      <c r="G4" s="136" t="s">
        <v>296</v>
      </c>
    </row>
    <row r="5" spans="1:7" ht="31.5" x14ac:dyDescent="0.25">
      <c r="A5" s="136">
        <v>8</v>
      </c>
      <c r="B5" s="138"/>
      <c r="C5" s="138"/>
      <c r="D5" s="138" t="s">
        <v>242</v>
      </c>
      <c r="E5" s="139">
        <f>SUM(E6)</f>
        <v>0</v>
      </c>
      <c r="F5" s="139">
        <f>SUM(F6)</f>
        <v>0</v>
      </c>
      <c r="G5" s="139">
        <f>SUM(G6)</f>
        <v>0</v>
      </c>
    </row>
    <row r="6" spans="1:7" x14ac:dyDescent="0.25">
      <c r="A6" s="140"/>
      <c r="B6" s="141">
        <v>84</v>
      </c>
      <c r="C6" s="142"/>
      <c r="D6" s="143" t="s">
        <v>297</v>
      </c>
      <c r="E6" s="144"/>
      <c r="F6" s="144">
        <v>0</v>
      </c>
      <c r="G6" s="144">
        <v>0</v>
      </c>
    </row>
    <row r="7" spans="1:7" ht="31.5" x14ac:dyDescent="0.25">
      <c r="A7" s="145"/>
      <c r="B7" s="146"/>
      <c r="C7" s="147">
        <v>81</v>
      </c>
      <c r="D7" s="148" t="s">
        <v>298</v>
      </c>
      <c r="E7" s="149">
        <v>216545</v>
      </c>
      <c r="F7" s="149">
        <v>0</v>
      </c>
      <c r="G7" s="149">
        <v>0</v>
      </c>
    </row>
    <row r="8" spans="1:7" ht="31.5" x14ac:dyDescent="0.25">
      <c r="A8" s="140">
        <v>5</v>
      </c>
      <c r="B8" s="150"/>
      <c r="C8" s="151"/>
      <c r="D8" s="152" t="s">
        <v>243</v>
      </c>
      <c r="E8" s="153">
        <f>SUM(E9)</f>
        <v>220800</v>
      </c>
      <c r="F8" s="153">
        <f>SUM(F9)</f>
        <v>84240</v>
      </c>
      <c r="G8" s="154">
        <f>SUM(G9)</f>
        <v>44240</v>
      </c>
    </row>
    <row r="9" spans="1:7" ht="31.5" x14ac:dyDescent="0.25">
      <c r="A9" s="155"/>
      <c r="B9" s="155">
        <v>54</v>
      </c>
      <c r="C9" s="156"/>
      <c r="D9" s="157" t="s">
        <v>299</v>
      </c>
      <c r="E9" s="158">
        <v>220800</v>
      </c>
      <c r="F9" s="158">
        <v>84240</v>
      </c>
      <c r="G9" s="159">
        <v>44240</v>
      </c>
    </row>
    <row r="10" spans="1:7" x14ac:dyDescent="0.25">
      <c r="A10" s="145"/>
      <c r="B10" s="146"/>
      <c r="C10" s="147">
        <v>11</v>
      </c>
      <c r="D10" s="148" t="s">
        <v>150</v>
      </c>
      <c r="E10" s="149">
        <f>SUM(E9)</f>
        <v>220800</v>
      </c>
      <c r="F10" s="149">
        <f>SUM(F9)</f>
        <v>84240</v>
      </c>
      <c r="G10" s="149">
        <f>SUM(G9)</f>
        <v>44240</v>
      </c>
    </row>
  </sheetData>
  <mergeCells count="1">
    <mergeCell ref="A2:G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020"/>
  <sheetViews>
    <sheetView topLeftCell="A697" workbookViewId="0">
      <selection activeCell="R7" sqref="R7"/>
    </sheetView>
  </sheetViews>
  <sheetFormatPr defaultRowHeight="15" x14ac:dyDescent="0.25"/>
  <cols>
    <col min="1" max="1" width="9.7109375" customWidth="1"/>
    <col min="2" max="2" width="61.710937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0" width="18.7109375" customWidth="1"/>
    <col min="11" max="11" width="21.42578125" customWidth="1"/>
    <col min="12" max="12" width="18.7109375" hidden="1" customWidth="1"/>
  </cols>
  <sheetData>
    <row r="1" spans="1:12" ht="12" customHeight="1" x14ac:dyDescent="0.25"/>
    <row r="2" spans="1:12" ht="18" x14ac:dyDescent="0.25">
      <c r="A2" s="5"/>
      <c r="B2" s="124" t="s">
        <v>261</v>
      </c>
      <c r="C2" s="2"/>
      <c r="D2" s="5"/>
      <c r="E2" s="2"/>
      <c r="F2" s="2"/>
    </row>
    <row r="3" spans="1:12" ht="18" x14ac:dyDescent="0.25">
      <c r="A3" s="5"/>
      <c r="B3" s="124"/>
      <c r="C3" s="2"/>
      <c r="D3" s="5"/>
      <c r="E3" s="2"/>
      <c r="F3" s="2"/>
    </row>
    <row r="4" spans="1:12" ht="18" x14ac:dyDescent="0.25">
      <c r="A4" s="5"/>
      <c r="B4" s="160" t="s">
        <v>260</v>
      </c>
      <c r="C4" s="2"/>
      <c r="D4" s="5"/>
      <c r="E4" s="2"/>
      <c r="F4" s="2"/>
    </row>
    <row r="5" spans="1:12" ht="20.25" customHeight="1" x14ac:dyDescent="0.3">
      <c r="A5" s="4" t="s">
        <v>309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s="16" customFormat="1" ht="20.25" customHeight="1" x14ac:dyDescent="0.25">
      <c r="A6" s="61"/>
      <c r="B6" s="61"/>
      <c r="C6" s="61"/>
      <c r="D6" s="61"/>
      <c r="E6" s="61"/>
      <c r="F6" s="61"/>
      <c r="G6" s="93"/>
      <c r="H6" s="93"/>
      <c r="I6" s="93"/>
      <c r="J6" s="93"/>
      <c r="K6" s="93"/>
      <c r="L6" s="93"/>
    </row>
    <row r="7" spans="1:12" ht="63.75" customHeight="1" x14ac:dyDescent="0.25">
      <c r="A7" s="177" t="s">
        <v>154</v>
      </c>
      <c r="B7" s="178"/>
      <c r="C7" s="7" t="s">
        <v>134</v>
      </c>
      <c r="D7" s="7" t="s">
        <v>221</v>
      </c>
      <c r="E7" s="7" t="s">
        <v>135</v>
      </c>
      <c r="F7" s="15" t="s">
        <v>158</v>
      </c>
      <c r="G7" s="7" t="s">
        <v>113</v>
      </c>
      <c r="H7" s="7" t="s">
        <v>205</v>
      </c>
      <c r="I7" s="7" t="s">
        <v>176</v>
      </c>
      <c r="J7" s="7" t="s">
        <v>222</v>
      </c>
      <c r="K7" s="7" t="s">
        <v>123</v>
      </c>
      <c r="L7" s="7" t="s">
        <v>124</v>
      </c>
    </row>
    <row r="8" spans="1:12" s="16" customFormat="1" ht="18" customHeight="1" x14ac:dyDescent="0.25">
      <c r="A8" s="39" t="s">
        <v>16</v>
      </c>
      <c r="B8" s="39" t="s">
        <v>179</v>
      </c>
      <c r="C8" s="19">
        <f>SUBTOTAL(9,C9:C49)</f>
        <v>0</v>
      </c>
      <c r="D8" s="19">
        <f>SUBTOTAL(9,D9:D49)</f>
        <v>34245</v>
      </c>
      <c r="E8" s="19">
        <f>SUBTOTAL(9,E9:E49)</f>
        <v>73196.59</v>
      </c>
      <c r="F8" s="19">
        <f>G8-D8</f>
        <v>-34245</v>
      </c>
      <c r="G8" s="19">
        <f>SUBTOTAL(9,G9:G49)</f>
        <v>0</v>
      </c>
      <c r="H8" s="30" t="str">
        <f>IF(C8&lt;&gt;0,E8/C8,"-")</f>
        <v>-</v>
      </c>
      <c r="I8" s="30">
        <f>IF(D8&lt;&gt;0,E8/D8,"-")</f>
        <v>2.1374387501825085</v>
      </c>
      <c r="J8" s="50">
        <f>SUBTOTAL(9,J9:J49)</f>
        <v>45800</v>
      </c>
      <c r="K8" s="50">
        <f>SUBTOTAL(9,K9:K49)</f>
        <v>45800</v>
      </c>
      <c r="L8" s="19">
        <f>SUBTOTAL(9,L9:L49)</f>
        <v>0</v>
      </c>
    </row>
    <row r="9" spans="1:12" ht="30" hidden="1" customHeight="1" x14ac:dyDescent="0.3">
      <c r="A9" s="40"/>
      <c r="B9" s="40"/>
      <c r="C9" s="9"/>
      <c r="D9" s="9"/>
      <c r="E9" s="9"/>
      <c r="F9" s="9"/>
      <c r="G9" s="20"/>
      <c r="H9" s="31"/>
      <c r="I9" s="31"/>
      <c r="J9" s="51"/>
      <c r="K9" s="51"/>
      <c r="L9" s="20"/>
    </row>
    <row r="10" spans="1:12" s="16" customFormat="1" ht="18" customHeight="1" x14ac:dyDescent="0.25">
      <c r="A10" s="41" t="s">
        <v>56</v>
      </c>
      <c r="B10" s="41" t="s">
        <v>178</v>
      </c>
      <c r="C10" s="18">
        <f>SUBTOTAL(9,C11:C48)</f>
        <v>0</v>
      </c>
      <c r="D10" s="18">
        <f>SUBTOTAL(9,D11:D48)</f>
        <v>34245</v>
      </c>
      <c r="E10" s="18">
        <f>SUBTOTAL(9,E11:E48)</f>
        <v>73196.59</v>
      </c>
      <c r="F10" s="18">
        <f>G10-D10</f>
        <v>-34245</v>
      </c>
      <c r="G10" s="18">
        <f>SUBTOTAL(9,G11:G48)</f>
        <v>0</v>
      </c>
      <c r="H10" s="28" t="str">
        <f>IF(C10&lt;&gt;0,E10/C10,"-")</f>
        <v>-</v>
      </c>
      <c r="I10" s="28">
        <f>IF(D10&lt;&gt;0,E10/D10,"-")</f>
        <v>2.1374387501825085</v>
      </c>
      <c r="J10" s="52">
        <f>SUBTOTAL(9,J11:J48)</f>
        <v>45800</v>
      </c>
      <c r="K10" s="52">
        <f>SUBTOTAL(9,K11:K48)</f>
        <v>45800</v>
      </c>
      <c r="L10" s="18">
        <f>SUBTOTAL(9,L11:L48)</f>
        <v>0</v>
      </c>
    </row>
    <row r="11" spans="1:12" ht="30" hidden="1" customHeight="1" x14ac:dyDescent="0.25">
      <c r="A11" s="1"/>
      <c r="B11" s="5"/>
      <c r="C11" s="10"/>
      <c r="D11" s="10"/>
      <c r="E11" s="10"/>
      <c r="F11" s="10"/>
      <c r="G11" s="20"/>
      <c r="H11" s="31"/>
      <c r="I11" s="31"/>
      <c r="J11" s="51"/>
      <c r="K11" s="51"/>
      <c r="L11" s="20"/>
    </row>
    <row r="12" spans="1:12" s="16" customFormat="1" ht="18" customHeight="1" x14ac:dyDescent="0.25">
      <c r="A12" s="42" t="s">
        <v>38</v>
      </c>
      <c r="B12" s="42" t="s">
        <v>149</v>
      </c>
      <c r="C12" s="23">
        <f>SUBTOTAL(9,C13:C47)</f>
        <v>0</v>
      </c>
      <c r="D12" s="23">
        <f>SUBTOTAL(9,D13:D47)</f>
        <v>34245</v>
      </c>
      <c r="E12" s="23">
        <f>SUBTOTAL(9,E13:E47)</f>
        <v>73196.59</v>
      </c>
      <c r="F12" s="23">
        <f>G12-D12</f>
        <v>-34245</v>
      </c>
      <c r="G12" s="23">
        <f>SUBTOTAL(9,G13:G47)</f>
        <v>0</v>
      </c>
      <c r="H12" s="32" t="str">
        <f>IF(C12&lt;&gt;0,E12/C12,"-")</f>
        <v>-</v>
      </c>
      <c r="I12" s="32">
        <f>IF(D12&lt;&gt;0,E12/D12,"-")</f>
        <v>2.1374387501825085</v>
      </c>
      <c r="J12" s="53">
        <f>SUBTOTAL(9,J13:J47)</f>
        <v>45800</v>
      </c>
      <c r="K12" s="53">
        <f>SUBTOTAL(9,K13:K47)</f>
        <v>45800</v>
      </c>
      <c r="L12" s="23">
        <f>SUBTOTAL(9,L13:L47)</f>
        <v>0</v>
      </c>
    </row>
    <row r="13" spans="1:12" ht="30" hidden="1" customHeight="1" x14ac:dyDescent="0.25">
      <c r="A13" s="1"/>
      <c r="B13" s="1"/>
      <c r="C13" s="6"/>
      <c r="D13" s="11"/>
      <c r="E13" s="11"/>
      <c r="F13" s="11"/>
      <c r="G13" s="20"/>
      <c r="H13" s="31"/>
      <c r="I13" s="31"/>
      <c r="J13" s="51"/>
      <c r="K13" s="51"/>
      <c r="L13" s="20"/>
    </row>
    <row r="14" spans="1:12" ht="18" customHeight="1" x14ac:dyDescent="0.25">
      <c r="A14" s="43" t="s">
        <v>18</v>
      </c>
      <c r="B14" s="43" t="s">
        <v>170</v>
      </c>
      <c r="C14" s="24">
        <f>SUBTOTAL(9,C15:C46)</f>
        <v>0</v>
      </c>
      <c r="D14" s="24">
        <f>SUBTOTAL(9,D15:D46)</f>
        <v>34245</v>
      </c>
      <c r="E14" s="24">
        <f>SUBTOTAL(9,E15:E46)</f>
        <v>73196.59</v>
      </c>
      <c r="F14" s="24">
        <f>G14-D14</f>
        <v>-34245</v>
      </c>
      <c r="G14" s="24">
        <f>SUBTOTAL(9,G15:G46)</f>
        <v>0</v>
      </c>
      <c r="H14" s="33" t="str">
        <f>IF(C14&lt;&gt;0,E14/C14,"-")</f>
        <v>-</v>
      </c>
      <c r="I14" s="33">
        <f>IF(D14&lt;&gt;0,E14/D14,"-")</f>
        <v>2.1374387501825085</v>
      </c>
      <c r="J14" s="54">
        <f>SUBTOTAL(9,J15:J46)</f>
        <v>45800</v>
      </c>
      <c r="K14" s="54">
        <f>SUBTOTAL(9,K15:K46)</f>
        <v>45800</v>
      </c>
      <c r="L14" s="24">
        <f>SUBTOTAL(9,L15:L46)</f>
        <v>0</v>
      </c>
    </row>
    <row r="15" spans="1:12" ht="30" hidden="1" customHeight="1" x14ac:dyDescent="0.25">
      <c r="A15" s="1"/>
      <c r="B15" s="1"/>
      <c r="C15" s="6"/>
      <c r="D15" s="12"/>
      <c r="E15" s="12"/>
      <c r="F15" s="12"/>
      <c r="G15" s="20"/>
      <c r="H15" s="31"/>
      <c r="I15" s="31"/>
      <c r="J15" s="51"/>
      <c r="K15" s="51"/>
      <c r="L15" s="20"/>
    </row>
    <row r="16" spans="1:12" ht="18" customHeight="1" x14ac:dyDescent="0.25">
      <c r="A16" s="44" t="s">
        <v>58</v>
      </c>
      <c r="B16" s="44" t="s">
        <v>183</v>
      </c>
      <c r="C16" s="26">
        <f>SUBTOTAL(9,C17:C32)</f>
        <v>0</v>
      </c>
      <c r="D16" s="26">
        <f>SUBTOTAL(9,D17:D32)</f>
        <v>32445</v>
      </c>
      <c r="E16" s="26">
        <f>SUBTOTAL(9,E17:E32)</f>
        <v>73196.59</v>
      </c>
      <c r="F16" s="26">
        <f>G16-D16</f>
        <v>-32445</v>
      </c>
      <c r="G16" s="26">
        <f>SUBTOTAL(9,G17:G32)</f>
        <v>0</v>
      </c>
      <c r="H16" s="34" t="str">
        <f>IF(C16&lt;&gt;0,E16/C16,"-")</f>
        <v>-</v>
      </c>
      <c r="I16" s="34">
        <f>IF(D16&lt;&gt;0,E16/D16,"-")</f>
        <v>2.25602065033133</v>
      </c>
      <c r="J16" s="55">
        <f>SUBTOTAL(9,J17:J32)</f>
        <v>44000</v>
      </c>
      <c r="K16" s="55">
        <f>SUBTOTAL(9,K17:K32)</f>
        <v>44000</v>
      </c>
      <c r="L16" s="26">
        <f>SUBTOTAL(9,L17:L32)</f>
        <v>0</v>
      </c>
    </row>
    <row r="17" spans="1:12" ht="30" hidden="1" customHeight="1" x14ac:dyDescent="0.25">
      <c r="A17" s="1"/>
      <c r="B17" s="1"/>
      <c r="C17" s="6"/>
      <c r="D17" s="13"/>
      <c r="E17" s="13"/>
      <c r="F17" s="13"/>
      <c r="G17" s="20"/>
      <c r="H17" s="31"/>
      <c r="I17" s="31"/>
      <c r="J17" s="51"/>
      <c r="K17" s="51"/>
      <c r="L17" s="20"/>
    </row>
    <row r="18" spans="1:12" ht="18" customHeight="1" x14ac:dyDescent="0.25">
      <c r="A18" s="45" t="s">
        <v>2</v>
      </c>
      <c r="B18" s="45" t="s">
        <v>150</v>
      </c>
      <c r="C18" s="27">
        <f>SUBTOTAL(9,C19:C31)</f>
        <v>0</v>
      </c>
      <c r="D18" s="27">
        <f>SUBTOTAL(9,D19:D31)</f>
        <v>32445</v>
      </c>
      <c r="E18" s="27">
        <f>SUBTOTAL(9,E19:E31)</f>
        <v>73196.59</v>
      </c>
      <c r="F18" s="27">
        <f>G18-D18</f>
        <v>-32445</v>
      </c>
      <c r="G18" s="27">
        <f>SUBTOTAL(9,G19:G31)</f>
        <v>0</v>
      </c>
      <c r="H18" s="35" t="str">
        <f>IF(C18&lt;&gt;0,E18/C18,"-")</f>
        <v>-</v>
      </c>
      <c r="I18" s="35">
        <f>IF(D18&lt;&gt;0,E18/D18,"-")</f>
        <v>2.25602065033133</v>
      </c>
      <c r="J18" s="56">
        <f>SUBTOTAL(9,J19:J31)</f>
        <v>44000</v>
      </c>
      <c r="K18" s="56">
        <f>SUBTOTAL(9,K19:K31)</f>
        <v>44000</v>
      </c>
      <c r="L18" s="27">
        <f>SUBTOTAL(9,L19:L31)</f>
        <v>0</v>
      </c>
    </row>
    <row r="19" spans="1:12" ht="30" hidden="1" customHeight="1" x14ac:dyDescent="0.25">
      <c r="A19" s="1"/>
      <c r="B19" s="1"/>
      <c r="C19" s="6"/>
      <c r="D19" s="14"/>
      <c r="E19" s="14"/>
      <c r="F19" s="14"/>
      <c r="G19" s="20"/>
      <c r="H19" s="31"/>
      <c r="I19" s="31"/>
      <c r="J19" s="51"/>
      <c r="K19" s="51"/>
      <c r="L19" s="20"/>
    </row>
    <row r="20" spans="1:12" ht="18" customHeight="1" x14ac:dyDescent="0.25">
      <c r="A20" s="46" t="s">
        <v>0</v>
      </c>
      <c r="B20" s="46" t="s">
        <v>119</v>
      </c>
      <c r="C20" s="25">
        <f>SUBTOTAL(9,C21:C30)</f>
        <v>0</v>
      </c>
      <c r="D20" s="25">
        <f>SUBTOTAL(9,D21:D30)</f>
        <v>32445</v>
      </c>
      <c r="E20" s="25">
        <f>SUBTOTAL(9,E21:E30)</f>
        <v>73196.59</v>
      </c>
      <c r="F20" s="25">
        <f>G20-D20</f>
        <v>-32445</v>
      </c>
      <c r="G20" s="25">
        <f>SUBTOTAL(9,G21:G30)</f>
        <v>0</v>
      </c>
      <c r="H20" s="36" t="str">
        <f>IF(C20&lt;&gt;0,E20/C20,"-")</f>
        <v>-</v>
      </c>
      <c r="I20" s="36">
        <f>IF(D20&lt;&gt;0,E20/D20,"-")</f>
        <v>2.25602065033133</v>
      </c>
      <c r="J20" s="57">
        <f>SUBTOTAL(9,J21:J30)</f>
        <v>44000</v>
      </c>
      <c r="K20" s="57">
        <f>SUBTOTAL(9,K21:K30)</f>
        <v>44000</v>
      </c>
      <c r="L20" s="25">
        <f>SUBTOTAL(9,L21:L30)</f>
        <v>0</v>
      </c>
    </row>
    <row r="21" spans="1:12" ht="22.5" hidden="1" customHeight="1" x14ac:dyDescent="0.25">
      <c r="A21" s="1"/>
      <c r="B21" s="1"/>
      <c r="C21" s="6"/>
      <c r="D21" s="14"/>
      <c r="E21" s="14"/>
      <c r="F21" s="14"/>
      <c r="G21" s="14"/>
      <c r="H21" s="37"/>
      <c r="I21" s="37"/>
      <c r="J21" s="58"/>
      <c r="K21" s="58"/>
      <c r="L21" s="14"/>
    </row>
    <row r="22" spans="1:12" ht="409.6" hidden="1" customHeight="1" x14ac:dyDescent="0.25">
      <c r="A22" s="47" t="s">
        <v>3</v>
      </c>
      <c r="B22" s="47" t="s">
        <v>125</v>
      </c>
      <c r="C22" s="14">
        <f>SUBTOTAL(9,C23:C25)</f>
        <v>0</v>
      </c>
      <c r="D22" s="14">
        <f>SUBTOTAL(9,D23:D25)</f>
        <v>18165</v>
      </c>
      <c r="E22" s="14">
        <f>SUBTOTAL(9,E23:E25)</f>
        <v>60619.39</v>
      </c>
      <c r="F22" s="14">
        <f>G22-D22</f>
        <v>-18165</v>
      </c>
      <c r="G22" s="14">
        <f>SUBTOTAL(9,G23:G25)</f>
        <v>0</v>
      </c>
      <c r="H22" s="37" t="str">
        <f>IF(C22&lt;&gt;0,E22/C22,"-")</f>
        <v>-</v>
      </c>
      <c r="I22" s="37">
        <f>IF(D22&lt;&gt;0,E22/D22,"-")</f>
        <v>3.3371533168180565</v>
      </c>
      <c r="J22" s="58">
        <f>SUBTOTAL(9,J23:J25)</f>
        <v>28000</v>
      </c>
      <c r="K22" s="58">
        <f>SUBTOTAL(9,K23:K25)</f>
        <v>28000</v>
      </c>
      <c r="L22" s="14">
        <f>SUBTOTAL(9,L23:L25)</f>
        <v>0</v>
      </c>
    </row>
    <row r="23" spans="1:12" ht="30" hidden="1" customHeight="1" x14ac:dyDescent="0.25">
      <c r="A23" s="1"/>
      <c r="B23" s="1"/>
      <c r="C23" s="6"/>
      <c r="D23" s="21"/>
      <c r="E23" s="21"/>
      <c r="F23" s="21"/>
      <c r="G23" s="20"/>
      <c r="H23" s="31"/>
      <c r="I23" s="31"/>
      <c r="J23" s="51"/>
      <c r="K23" s="51"/>
      <c r="L23" s="20"/>
    </row>
    <row r="24" spans="1:12" ht="15" customHeight="1" x14ac:dyDescent="0.25">
      <c r="A24" s="48" t="s">
        <v>3</v>
      </c>
      <c r="B24" s="48" t="s">
        <v>125</v>
      </c>
      <c r="C24" s="3">
        <v>0</v>
      </c>
      <c r="D24" s="3">
        <v>18165</v>
      </c>
      <c r="E24" s="3">
        <v>60619.39</v>
      </c>
      <c r="F24" s="3">
        <f>G24-D24</f>
        <v>-18165</v>
      </c>
      <c r="G24" s="3"/>
      <c r="H24" s="29" t="str">
        <f>IF(C24&lt;&gt;0,0/C24,"-")</f>
        <v>-</v>
      </c>
      <c r="I24" s="29">
        <f>IF(D24&lt;&gt;0,E24/D24,"-")</f>
        <v>3.3371533168180565</v>
      </c>
      <c r="J24" s="59">
        <v>28000</v>
      </c>
      <c r="K24" s="59">
        <v>28000</v>
      </c>
      <c r="L24" s="49">
        <v>0</v>
      </c>
    </row>
    <row r="25" spans="1:12" hidden="1" x14ac:dyDescent="0.25">
      <c r="A25" s="1"/>
      <c r="B25" s="1"/>
      <c r="C25" s="6"/>
      <c r="D25" s="3"/>
      <c r="E25" s="3"/>
      <c r="F25" s="3"/>
      <c r="G25" s="3"/>
      <c r="H25" s="29"/>
      <c r="I25" s="29"/>
      <c r="J25" s="59"/>
      <c r="K25" s="59"/>
      <c r="L25" s="3"/>
    </row>
    <row r="26" spans="1:12" ht="409.6" hidden="1" customHeight="1" x14ac:dyDescent="0.25">
      <c r="A26" s="47" t="s">
        <v>4</v>
      </c>
      <c r="B26" s="47" t="s">
        <v>121</v>
      </c>
      <c r="C26" s="14">
        <f>SUBTOTAL(9,C27:C29)</f>
        <v>0</v>
      </c>
      <c r="D26" s="14">
        <f>SUBTOTAL(9,D27:D29)</f>
        <v>14280</v>
      </c>
      <c r="E26" s="14">
        <f>SUBTOTAL(9,E27:E29)</f>
        <v>12577.2</v>
      </c>
      <c r="F26" s="14">
        <f>G26-D26</f>
        <v>-14280</v>
      </c>
      <c r="G26" s="14">
        <f>SUBTOTAL(9,G27:G29)</f>
        <v>0</v>
      </c>
      <c r="H26" s="37" t="str">
        <f>IF(C26&lt;&gt;0,E26/C26,"-")</f>
        <v>-</v>
      </c>
      <c r="I26" s="37">
        <f>IF(D26&lt;&gt;0,E26/D26,"-")</f>
        <v>0.88075630252100845</v>
      </c>
      <c r="J26" s="58">
        <f>SUBTOTAL(9,J27:J29)</f>
        <v>16000</v>
      </c>
      <c r="K26" s="58">
        <f>SUBTOTAL(9,K27:K29)</f>
        <v>16000</v>
      </c>
      <c r="L26" s="14">
        <f>SUBTOTAL(9,L27:L29)</f>
        <v>0</v>
      </c>
    </row>
    <row r="27" spans="1:12" ht="30" hidden="1" customHeight="1" x14ac:dyDescent="0.25">
      <c r="A27" s="1"/>
      <c r="B27" s="1"/>
      <c r="C27" s="6"/>
      <c r="D27" s="21"/>
      <c r="E27" s="21"/>
      <c r="F27" s="21"/>
      <c r="G27" s="20"/>
      <c r="H27" s="31"/>
      <c r="I27" s="31"/>
      <c r="J27" s="51"/>
      <c r="K27" s="51"/>
      <c r="L27" s="20"/>
    </row>
    <row r="28" spans="1:12" ht="15" customHeight="1" x14ac:dyDescent="0.25">
      <c r="A28" s="48" t="s">
        <v>4</v>
      </c>
      <c r="B28" s="48" t="s">
        <v>121</v>
      </c>
      <c r="C28" s="3">
        <v>0</v>
      </c>
      <c r="D28" s="3">
        <v>14280</v>
      </c>
      <c r="E28" s="3">
        <v>12577.2</v>
      </c>
      <c r="F28" s="3">
        <f>G28-D28</f>
        <v>-14280</v>
      </c>
      <c r="G28" s="3"/>
      <c r="H28" s="29" t="str">
        <f>IF(C28&lt;&gt;0,0/C28,"-")</f>
        <v>-</v>
      </c>
      <c r="I28" s="29">
        <f>IF(D28&lt;&gt;0,E28/D28,"-")</f>
        <v>0.88075630252100845</v>
      </c>
      <c r="J28" s="59">
        <v>16000</v>
      </c>
      <c r="K28" s="59">
        <v>16000</v>
      </c>
      <c r="L28" s="49">
        <v>0</v>
      </c>
    </row>
    <row r="29" spans="1:12" hidden="1" x14ac:dyDescent="0.25">
      <c r="A29" s="1"/>
      <c r="B29" s="1"/>
      <c r="C29" s="6"/>
      <c r="D29" s="3"/>
      <c r="E29" s="3"/>
      <c r="F29" s="3"/>
      <c r="G29" s="3"/>
      <c r="H29" s="29"/>
      <c r="I29" s="29"/>
      <c r="J29" s="59"/>
      <c r="K29" s="59"/>
      <c r="L29" s="3"/>
    </row>
    <row r="30" spans="1:12" hidden="1" x14ac:dyDescent="0.25">
      <c r="A30" s="1"/>
      <c r="B30" s="1"/>
      <c r="C30" s="6"/>
      <c r="D30" s="6"/>
      <c r="E30" s="6"/>
      <c r="F30" s="6"/>
      <c r="G30" s="20"/>
      <c r="H30" s="31"/>
      <c r="I30" s="31"/>
      <c r="J30" s="51"/>
      <c r="K30" s="51"/>
      <c r="L30" s="20"/>
    </row>
    <row r="31" spans="1:12" ht="20.100000000000001" hidden="1" customHeight="1" x14ac:dyDescent="0.25">
      <c r="A31" s="1"/>
      <c r="B31" s="1"/>
      <c r="C31" s="6"/>
      <c r="D31" s="6"/>
      <c r="E31" s="6"/>
      <c r="F31" s="6"/>
      <c r="G31" s="20"/>
      <c r="H31" s="31"/>
      <c r="I31" s="31"/>
      <c r="J31" s="51"/>
      <c r="K31" s="51"/>
      <c r="L31" s="20"/>
    </row>
    <row r="32" spans="1:12" ht="20.100000000000001" hidden="1" customHeight="1" x14ac:dyDescent="0.25">
      <c r="A32" s="1"/>
      <c r="B32" s="1"/>
      <c r="C32" s="6"/>
      <c r="D32" s="6"/>
      <c r="E32" s="6"/>
      <c r="F32" s="6"/>
      <c r="G32" s="20"/>
      <c r="H32" s="31"/>
      <c r="I32" s="31"/>
      <c r="J32" s="51"/>
      <c r="K32" s="51"/>
      <c r="L32" s="20"/>
    </row>
    <row r="33" spans="1:12" ht="18" customHeight="1" x14ac:dyDescent="0.25">
      <c r="A33" s="44" t="s">
        <v>59</v>
      </c>
      <c r="B33" s="44" t="s">
        <v>180</v>
      </c>
      <c r="C33" s="26">
        <f>SUBTOTAL(9,C34:C45)</f>
        <v>0</v>
      </c>
      <c r="D33" s="26">
        <f>SUBTOTAL(9,D34:D45)</f>
        <v>1800</v>
      </c>
      <c r="E33" s="26">
        <f>SUBTOTAL(9,E34:E45)</f>
        <v>0</v>
      </c>
      <c r="F33" s="26">
        <f>G33-D33</f>
        <v>-1800</v>
      </c>
      <c r="G33" s="26">
        <f>SUBTOTAL(9,G34:G45)</f>
        <v>0</v>
      </c>
      <c r="H33" s="34" t="str">
        <f>IF(C33&lt;&gt;0,E33/C33,"-")</f>
        <v>-</v>
      </c>
      <c r="I33" s="34">
        <f>IF(D33&lt;&gt;0,E33/D33,"-")</f>
        <v>0</v>
      </c>
      <c r="J33" s="55">
        <f>SUBTOTAL(9,J34:J45)</f>
        <v>1800</v>
      </c>
      <c r="K33" s="55">
        <f>SUBTOTAL(9,K34:K45)</f>
        <v>1800</v>
      </c>
      <c r="L33" s="26">
        <f>SUBTOTAL(9,L34:L45)</f>
        <v>0</v>
      </c>
    </row>
    <row r="34" spans="1:12" ht="30" hidden="1" customHeight="1" x14ac:dyDescent="0.25">
      <c r="A34" s="1"/>
      <c r="B34" s="1"/>
      <c r="C34" s="6"/>
      <c r="D34" s="13"/>
      <c r="E34" s="13"/>
      <c r="F34" s="13"/>
      <c r="G34" s="20"/>
      <c r="H34" s="31"/>
      <c r="I34" s="31"/>
      <c r="J34" s="51"/>
      <c r="K34" s="51"/>
      <c r="L34" s="20"/>
    </row>
    <row r="35" spans="1:12" ht="18" customHeight="1" x14ac:dyDescent="0.25">
      <c r="A35" s="45" t="s">
        <v>2</v>
      </c>
      <c r="B35" s="45" t="s">
        <v>150</v>
      </c>
      <c r="C35" s="27">
        <f>SUBTOTAL(9,C36:C44)</f>
        <v>0</v>
      </c>
      <c r="D35" s="27">
        <f>SUBTOTAL(9,D36:D44)</f>
        <v>1800</v>
      </c>
      <c r="E35" s="27">
        <f>SUBTOTAL(9,E36:E44)</f>
        <v>0</v>
      </c>
      <c r="F35" s="27">
        <f>G35-D35</f>
        <v>-1800</v>
      </c>
      <c r="G35" s="27">
        <f>SUBTOTAL(9,G36:G44)</f>
        <v>0</v>
      </c>
      <c r="H35" s="35" t="str">
        <f>IF(C35&lt;&gt;0,E35/C35,"-")</f>
        <v>-</v>
      </c>
      <c r="I35" s="35">
        <f>IF(D35&lt;&gt;0,E35/D35,"-")</f>
        <v>0</v>
      </c>
      <c r="J35" s="56">
        <f>SUBTOTAL(9,J36:J44)</f>
        <v>1800</v>
      </c>
      <c r="K35" s="56">
        <f>SUBTOTAL(9,K36:K44)</f>
        <v>1800</v>
      </c>
      <c r="L35" s="27">
        <f>SUBTOTAL(9,L36:L44)</f>
        <v>0</v>
      </c>
    </row>
    <row r="36" spans="1:12" ht="30" hidden="1" customHeight="1" x14ac:dyDescent="0.25">
      <c r="A36" s="1"/>
      <c r="B36" s="1"/>
      <c r="C36" s="6"/>
      <c r="D36" s="14"/>
      <c r="E36" s="14"/>
      <c r="F36" s="14"/>
      <c r="G36" s="20"/>
      <c r="H36" s="31"/>
      <c r="I36" s="31"/>
      <c r="J36" s="51"/>
      <c r="K36" s="51"/>
      <c r="L36" s="20"/>
    </row>
    <row r="37" spans="1:12" ht="18" customHeight="1" x14ac:dyDescent="0.25">
      <c r="A37" s="46" t="s">
        <v>0</v>
      </c>
      <c r="B37" s="46" t="s">
        <v>119</v>
      </c>
      <c r="C37" s="25">
        <f>SUBTOTAL(9,C38:C43)</f>
        <v>0</v>
      </c>
      <c r="D37" s="25">
        <f>SUBTOTAL(9,D38:D43)</f>
        <v>1800</v>
      </c>
      <c r="E37" s="25">
        <f>SUBTOTAL(9,E38:E43)</f>
        <v>0</v>
      </c>
      <c r="F37" s="25">
        <f>G37-D37</f>
        <v>-1800</v>
      </c>
      <c r="G37" s="25">
        <f>SUBTOTAL(9,G38:G43)</f>
        <v>0</v>
      </c>
      <c r="H37" s="36" t="str">
        <f>IF(C37&lt;&gt;0,E37/C37,"-")</f>
        <v>-</v>
      </c>
      <c r="I37" s="36">
        <f>IF(D37&lt;&gt;0,E37/D37,"-")</f>
        <v>0</v>
      </c>
      <c r="J37" s="57">
        <f>SUBTOTAL(9,J38:J43)</f>
        <v>1800</v>
      </c>
      <c r="K37" s="57">
        <f>SUBTOTAL(9,K38:K43)</f>
        <v>1800</v>
      </c>
      <c r="L37" s="25">
        <f>SUBTOTAL(9,L38:L43)</f>
        <v>0</v>
      </c>
    </row>
    <row r="38" spans="1:12" ht="22.5" hidden="1" customHeight="1" x14ac:dyDescent="0.25">
      <c r="A38" s="1"/>
      <c r="B38" s="1"/>
      <c r="C38" s="6"/>
      <c r="D38" s="14"/>
      <c r="E38" s="14"/>
      <c r="F38" s="14"/>
      <c r="G38" s="14"/>
      <c r="H38" s="37"/>
      <c r="I38" s="37"/>
      <c r="J38" s="58"/>
      <c r="K38" s="58"/>
      <c r="L38" s="14"/>
    </row>
    <row r="39" spans="1:12" ht="409.6" hidden="1" customHeight="1" x14ac:dyDescent="0.25">
      <c r="A39" s="47" t="s">
        <v>8</v>
      </c>
      <c r="B39" s="47" t="s">
        <v>111</v>
      </c>
      <c r="C39" s="14">
        <f>SUBTOTAL(9,C40:C42)</f>
        <v>0</v>
      </c>
      <c r="D39" s="14">
        <f>SUBTOTAL(9,D40:D42)</f>
        <v>1800</v>
      </c>
      <c r="E39" s="14">
        <f>SUBTOTAL(9,E40:E42)</f>
        <v>0</v>
      </c>
      <c r="F39" s="14">
        <f>G39-D39</f>
        <v>-1800</v>
      </c>
      <c r="G39" s="14">
        <f>SUBTOTAL(9,G40:G42)</f>
        <v>0</v>
      </c>
      <c r="H39" s="37" t="str">
        <f>IF(C39&lt;&gt;0,E39/C39,"-")</f>
        <v>-</v>
      </c>
      <c r="I39" s="37">
        <f>IF(D39&lt;&gt;0,E39/D39,"-")</f>
        <v>0</v>
      </c>
      <c r="J39" s="58">
        <f>SUBTOTAL(9,J40:J42)</f>
        <v>1800</v>
      </c>
      <c r="K39" s="58">
        <f>SUBTOTAL(9,K40:K42)</f>
        <v>1800</v>
      </c>
      <c r="L39" s="14">
        <f>SUBTOTAL(9,L40:L42)</f>
        <v>0</v>
      </c>
    </row>
    <row r="40" spans="1:12" ht="30" hidden="1" customHeight="1" x14ac:dyDescent="0.25">
      <c r="A40" s="1"/>
      <c r="B40" s="1"/>
      <c r="C40" s="6"/>
      <c r="D40" s="21"/>
      <c r="E40" s="21"/>
      <c r="F40" s="21"/>
      <c r="G40" s="20"/>
      <c r="H40" s="31"/>
      <c r="I40" s="31"/>
      <c r="J40" s="51"/>
      <c r="K40" s="51"/>
      <c r="L40" s="20"/>
    </row>
    <row r="41" spans="1:12" ht="15" customHeight="1" x14ac:dyDescent="0.25">
      <c r="A41" s="48" t="s">
        <v>8</v>
      </c>
      <c r="B41" s="48" t="s">
        <v>111</v>
      </c>
      <c r="C41" s="3">
        <v>0</v>
      </c>
      <c r="D41" s="3">
        <v>1800</v>
      </c>
      <c r="E41" s="3">
        <v>0</v>
      </c>
      <c r="F41" s="3">
        <f>G41-D41</f>
        <v>-1800</v>
      </c>
      <c r="G41" s="3"/>
      <c r="H41" s="29" t="str">
        <f>IF(C41&lt;&gt;0,0/C41,"-")</f>
        <v>-</v>
      </c>
      <c r="I41" s="29">
        <f>IF(D41&lt;&gt;0,E41/D41,"-")</f>
        <v>0</v>
      </c>
      <c r="J41" s="59">
        <v>1800</v>
      </c>
      <c r="K41" s="59">
        <v>1800</v>
      </c>
      <c r="L41" s="49">
        <v>0</v>
      </c>
    </row>
    <row r="42" spans="1:12" hidden="1" x14ac:dyDescent="0.25">
      <c r="A42" s="1"/>
      <c r="B42" s="1"/>
      <c r="C42" s="6"/>
      <c r="D42" s="3"/>
      <c r="E42" s="3"/>
      <c r="F42" s="3"/>
      <c r="G42" s="3"/>
      <c r="H42" s="29"/>
      <c r="I42" s="29"/>
      <c r="J42" s="59"/>
      <c r="K42" s="59"/>
      <c r="L42" s="3"/>
    </row>
    <row r="43" spans="1:12" hidden="1" x14ac:dyDescent="0.25">
      <c r="A43" s="1"/>
      <c r="B43" s="1"/>
      <c r="C43" s="6"/>
      <c r="D43" s="6"/>
      <c r="E43" s="6"/>
      <c r="F43" s="6"/>
      <c r="G43" s="20"/>
      <c r="H43" s="31"/>
      <c r="I43" s="31"/>
      <c r="J43" s="51"/>
      <c r="K43" s="51"/>
      <c r="L43" s="20"/>
    </row>
    <row r="44" spans="1:12" ht="20.100000000000001" hidden="1" customHeight="1" x14ac:dyDescent="0.25">
      <c r="A44" s="1"/>
      <c r="B44" s="1"/>
      <c r="C44" s="6"/>
      <c r="D44" s="6"/>
      <c r="E44" s="6"/>
      <c r="F44" s="6"/>
      <c r="G44" s="20"/>
      <c r="H44" s="31"/>
      <c r="I44" s="31"/>
      <c r="J44" s="51"/>
      <c r="K44" s="51"/>
      <c r="L44" s="20"/>
    </row>
    <row r="45" spans="1:12" ht="20.100000000000001" hidden="1" customHeight="1" x14ac:dyDescent="0.25">
      <c r="A45" s="1"/>
      <c r="B45" s="1"/>
      <c r="C45" s="6"/>
      <c r="D45" s="6"/>
      <c r="E45" s="6"/>
      <c r="F45" s="6"/>
      <c r="G45" s="20"/>
      <c r="H45" s="31"/>
      <c r="I45" s="31"/>
      <c r="J45" s="51"/>
      <c r="K45" s="51"/>
      <c r="L45" s="20"/>
    </row>
    <row r="46" spans="1:12" ht="20.100000000000001" hidden="1" customHeight="1" x14ac:dyDescent="0.25">
      <c r="A46" s="1"/>
      <c r="B46" s="1"/>
      <c r="C46" s="6"/>
      <c r="D46" s="6"/>
      <c r="E46" s="6"/>
      <c r="F46" s="6"/>
      <c r="G46" s="20"/>
      <c r="H46" s="31"/>
      <c r="I46" s="31"/>
      <c r="J46" s="51"/>
      <c r="K46" s="51"/>
      <c r="L46" s="20"/>
    </row>
    <row r="47" spans="1:12" ht="20.100000000000001" hidden="1" customHeight="1" x14ac:dyDescent="0.25">
      <c r="A47" s="1"/>
      <c r="B47" s="1"/>
      <c r="C47" s="6"/>
      <c r="D47" s="6"/>
      <c r="E47" s="6"/>
      <c r="F47" s="6"/>
      <c r="G47" s="20"/>
      <c r="H47" s="31"/>
      <c r="I47" s="31"/>
      <c r="J47" s="51"/>
      <c r="K47" s="51"/>
      <c r="L47" s="20"/>
    </row>
    <row r="48" spans="1:12" ht="20.100000000000001" hidden="1" customHeight="1" x14ac:dyDescent="0.25">
      <c r="A48" s="1"/>
      <c r="B48" s="1"/>
      <c r="C48" s="6"/>
      <c r="D48" s="6"/>
      <c r="E48" s="6"/>
      <c r="F48" s="6"/>
      <c r="G48" s="20"/>
      <c r="H48" s="31"/>
      <c r="I48" s="31"/>
      <c r="J48" s="51"/>
      <c r="K48" s="51"/>
      <c r="L48" s="20"/>
    </row>
    <row r="49" spans="1:12" hidden="1" x14ac:dyDescent="0.25">
      <c r="A49" s="1"/>
      <c r="B49" s="1"/>
      <c r="C49" s="6"/>
      <c r="D49" s="6"/>
      <c r="E49" s="6"/>
      <c r="F49" s="6"/>
      <c r="G49" s="20"/>
      <c r="H49" s="31"/>
      <c r="I49" s="31"/>
      <c r="J49" s="51"/>
      <c r="K49" s="51"/>
      <c r="L49" s="20"/>
    </row>
    <row r="50" spans="1:12" s="16" customFormat="1" ht="18" customHeight="1" x14ac:dyDescent="0.25">
      <c r="A50" s="39" t="s">
        <v>17</v>
      </c>
      <c r="B50" s="39" t="s">
        <v>126</v>
      </c>
      <c r="C50" s="19">
        <f>SUBTOTAL(9,C51:C1017)</f>
        <v>0</v>
      </c>
      <c r="D50" s="19">
        <f>SUBTOTAL(9,D51:D1017)</f>
        <v>1824455</v>
      </c>
      <c r="E50" s="19">
        <f>SUBTOTAL(9,E51:E1017)</f>
        <v>3011534.8899999997</v>
      </c>
      <c r="F50" s="19">
        <f>G50-D50</f>
        <v>-1824455</v>
      </c>
      <c r="G50" s="19">
        <f>SUBTOTAL(9,G51:G1017)</f>
        <v>0</v>
      </c>
      <c r="H50" s="30" t="str">
        <f>IF(C50&lt;&gt;0,E50/C50,"-")</f>
        <v>-</v>
      </c>
      <c r="I50" s="30">
        <f>IF(D50&lt;&gt;0,E50/D50,"-")</f>
        <v>1.6506490376578209</v>
      </c>
      <c r="J50" s="50">
        <f>SUBTOTAL(9,J51:J1017)</f>
        <v>986187</v>
      </c>
      <c r="K50" s="50">
        <f>SUBTOTAL(9,K51:K1017)</f>
        <v>922215</v>
      </c>
      <c r="L50" s="19">
        <f>SUBTOTAL(9,L51:L1017)</f>
        <v>0</v>
      </c>
    </row>
    <row r="51" spans="1:12" ht="30" hidden="1" customHeight="1" x14ac:dyDescent="0.3">
      <c r="A51" s="40"/>
      <c r="B51" s="40"/>
      <c r="C51" s="9"/>
      <c r="D51" s="9"/>
      <c r="E51" s="9"/>
      <c r="F51" s="9"/>
      <c r="G51" s="20"/>
      <c r="H51" s="31"/>
      <c r="I51" s="31"/>
      <c r="J51" s="51"/>
      <c r="K51" s="51"/>
      <c r="L51" s="20"/>
    </row>
    <row r="52" spans="1:12" s="16" customFormat="1" ht="18" customHeight="1" x14ac:dyDescent="0.25">
      <c r="A52" s="41" t="s">
        <v>57</v>
      </c>
      <c r="B52" s="41" t="s">
        <v>127</v>
      </c>
      <c r="C52" s="18">
        <f>SUBTOTAL(9,C53:C1016)</f>
        <v>0</v>
      </c>
      <c r="D52" s="18">
        <f>SUBTOTAL(9,D53:D1016)</f>
        <v>1824455</v>
      </c>
      <c r="E52" s="18">
        <f>SUBTOTAL(9,E53:E1016)</f>
        <v>3011534.8899999997</v>
      </c>
      <c r="F52" s="18">
        <f>G52-D52</f>
        <v>-1824455</v>
      </c>
      <c r="G52" s="18">
        <f>SUBTOTAL(9,G53:G1016)</f>
        <v>0</v>
      </c>
      <c r="H52" s="28" t="str">
        <f>IF(C52&lt;&gt;0,E52/C52,"-")</f>
        <v>-</v>
      </c>
      <c r="I52" s="28">
        <f>IF(D52&lt;&gt;0,E52/D52,"-")</f>
        <v>1.6506490376578209</v>
      </c>
      <c r="J52" s="52">
        <f>SUBTOTAL(9,J53:J1016)</f>
        <v>986187</v>
      </c>
      <c r="K52" s="52">
        <f>SUBTOTAL(9,K53:K1016)</f>
        <v>922215</v>
      </c>
      <c r="L52" s="18">
        <f>SUBTOTAL(9,L53:L1016)</f>
        <v>0</v>
      </c>
    </row>
    <row r="53" spans="1:12" ht="30" hidden="1" customHeight="1" x14ac:dyDescent="0.25">
      <c r="A53" s="1"/>
      <c r="B53" s="5"/>
      <c r="C53" s="10"/>
      <c r="D53" s="10"/>
      <c r="E53" s="10"/>
      <c r="F53" s="10"/>
      <c r="G53" s="20"/>
      <c r="H53" s="31"/>
      <c r="I53" s="31"/>
      <c r="J53" s="51"/>
      <c r="K53" s="51"/>
      <c r="L53" s="20"/>
    </row>
    <row r="54" spans="1:12" s="16" customFormat="1" ht="18" customHeight="1" x14ac:dyDescent="0.25">
      <c r="A54" s="42" t="s">
        <v>39</v>
      </c>
      <c r="B54" s="42" t="s">
        <v>147</v>
      </c>
      <c r="C54" s="23">
        <f>SUBTOTAL(9,C55:C171)</f>
        <v>0</v>
      </c>
      <c r="D54" s="23">
        <f>SUBTOTAL(9,D55:D171)</f>
        <v>293470</v>
      </c>
      <c r="E54" s="23">
        <f>SUBTOTAL(9,E55:E171)</f>
        <v>1511749.77</v>
      </c>
      <c r="F54" s="23">
        <f>G54-D54</f>
        <v>-293470</v>
      </c>
      <c r="G54" s="23">
        <f>SUBTOTAL(9,G55:G171)</f>
        <v>0</v>
      </c>
      <c r="H54" s="32" t="str">
        <f>IF(C54&lt;&gt;0,E54/C54,"-")</f>
        <v>-</v>
      </c>
      <c r="I54" s="32">
        <f>IF(D54&lt;&gt;0,E54/D54,"-")</f>
        <v>5.1512923637850552</v>
      </c>
      <c r="J54" s="53">
        <f>SUBTOTAL(9,J55:J171)</f>
        <v>251030</v>
      </c>
      <c r="K54" s="53">
        <f>SUBTOTAL(9,K55:K171)</f>
        <v>251030</v>
      </c>
      <c r="L54" s="23">
        <f>SUBTOTAL(9,L55:L171)</f>
        <v>0</v>
      </c>
    </row>
    <row r="55" spans="1:12" ht="30" hidden="1" customHeight="1" x14ac:dyDescent="0.25">
      <c r="A55" s="1"/>
      <c r="B55" s="1"/>
      <c r="C55" s="6"/>
      <c r="D55" s="11"/>
      <c r="E55" s="11"/>
      <c r="F55" s="11"/>
      <c r="G55" s="20"/>
      <c r="H55" s="31"/>
      <c r="I55" s="31"/>
      <c r="J55" s="51"/>
      <c r="K55" s="51"/>
      <c r="L55" s="20"/>
    </row>
    <row r="56" spans="1:12" ht="18" customHeight="1" x14ac:dyDescent="0.25">
      <c r="A56" s="43" t="s">
        <v>19</v>
      </c>
      <c r="B56" s="43" t="s">
        <v>181</v>
      </c>
      <c r="C56" s="24">
        <f>SUBTOTAL(9,C57:C100)</f>
        <v>0</v>
      </c>
      <c r="D56" s="24">
        <f>SUBTOTAL(9,D57:D100)</f>
        <v>276085</v>
      </c>
      <c r="E56" s="24">
        <f>SUBTOTAL(9,E57:E100)</f>
        <v>1329926.6000000001</v>
      </c>
      <c r="F56" s="24">
        <f>G56-D56</f>
        <v>-276085</v>
      </c>
      <c r="G56" s="24">
        <f>SUBTOTAL(9,G57:G100)</f>
        <v>0</v>
      </c>
      <c r="H56" s="33" t="str">
        <f>IF(C56&lt;&gt;0,E56/C56,"-")</f>
        <v>-</v>
      </c>
      <c r="I56" s="33">
        <f>IF(D56&lt;&gt;0,E56/D56,"-")</f>
        <v>4.8170911132441097</v>
      </c>
      <c r="J56" s="54">
        <f>SUBTOTAL(9,J57:J100)</f>
        <v>234110</v>
      </c>
      <c r="K56" s="54">
        <f>SUBTOTAL(9,K57:K100)</f>
        <v>234110</v>
      </c>
      <c r="L56" s="24">
        <f>SUBTOTAL(9,L57:L100)</f>
        <v>0</v>
      </c>
    </row>
    <row r="57" spans="1:12" ht="30" hidden="1" customHeight="1" x14ac:dyDescent="0.25">
      <c r="A57" s="1"/>
      <c r="B57" s="1"/>
      <c r="C57" s="6"/>
      <c r="D57" s="12"/>
      <c r="E57" s="12"/>
      <c r="F57" s="12"/>
      <c r="G57" s="20"/>
      <c r="H57" s="31"/>
      <c r="I57" s="31"/>
      <c r="J57" s="51"/>
      <c r="K57" s="51"/>
      <c r="L57" s="20"/>
    </row>
    <row r="58" spans="1:12" ht="18" customHeight="1" x14ac:dyDescent="0.25">
      <c r="A58" s="44" t="s">
        <v>60</v>
      </c>
      <c r="B58" s="44" t="s">
        <v>131</v>
      </c>
      <c r="C58" s="26">
        <f>SUBTOTAL(9,C59:C99)</f>
        <v>0</v>
      </c>
      <c r="D58" s="26">
        <f>SUBTOTAL(9,D59:D99)</f>
        <v>276085</v>
      </c>
      <c r="E58" s="26">
        <f>SUBTOTAL(9,E59:E99)</f>
        <v>1329926.6000000001</v>
      </c>
      <c r="F58" s="26">
        <f>G58-D58</f>
        <v>-276085</v>
      </c>
      <c r="G58" s="26">
        <f>SUBTOTAL(9,G59:G99)</f>
        <v>0</v>
      </c>
      <c r="H58" s="34" t="str">
        <f>IF(C58&lt;&gt;0,E58/C58,"-")</f>
        <v>-</v>
      </c>
      <c r="I58" s="34">
        <f>IF(D58&lt;&gt;0,E58/D58,"-")</f>
        <v>4.8170911132441097</v>
      </c>
      <c r="J58" s="55">
        <f>SUBTOTAL(9,J59:J99)</f>
        <v>234110</v>
      </c>
      <c r="K58" s="55">
        <f>SUBTOTAL(9,K59:K99)</f>
        <v>234110</v>
      </c>
      <c r="L58" s="26">
        <f>SUBTOTAL(9,L59:L99)</f>
        <v>0</v>
      </c>
    </row>
    <row r="59" spans="1:12" ht="30" hidden="1" customHeight="1" x14ac:dyDescent="0.25">
      <c r="A59" s="1"/>
      <c r="B59" s="1"/>
      <c r="C59" s="6"/>
      <c r="D59" s="13"/>
      <c r="E59" s="13"/>
      <c r="F59" s="13"/>
      <c r="G59" s="20"/>
      <c r="H59" s="31"/>
      <c r="I59" s="31"/>
      <c r="J59" s="51"/>
      <c r="K59" s="51"/>
      <c r="L59" s="20"/>
    </row>
    <row r="60" spans="1:12" ht="18" customHeight="1" x14ac:dyDescent="0.25">
      <c r="A60" s="45" t="s">
        <v>2</v>
      </c>
      <c r="B60" s="45" t="s">
        <v>150</v>
      </c>
      <c r="C60" s="27">
        <f>SUBTOTAL(9,C61:C88)</f>
        <v>0</v>
      </c>
      <c r="D60" s="27">
        <f>SUBTOTAL(9,D61:D88)</f>
        <v>265465</v>
      </c>
      <c r="E60" s="27">
        <f>SUBTOTAL(9,E61:E88)</f>
        <v>1329926.6000000001</v>
      </c>
      <c r="F60" s="27">
        <f>G60-D60</f>
        <v>-265465</v>
      </c>
      <c r="G60" s="27">
        <f>SUBTOTAL(9,G61:G88)</f>
        <v>0</v>
      </c>
      <c r="H60" s="35" t="str">
        <f>IF(C60&lt;&gt;0,E60/C60,"-")</f>
        <v>-</v>
      </c>
      <c r="I60" s="35">
        <f>IF(D60&lt;&gt;0,E60/D60,"-")</f>
        <v>5.0098001619799222</v>
      </c>
      <c r="J60" s="56">
        <f>SUBTOTAL(9,J61:J88)</f>
        <v>234110</v>
      </c>
      <c r="K60" s="56">
        <f>SUBTOTAL(9,K61:K88)</f>
        <v>234110</v>
      </c>
      <c r="L60" s="27">
        <f>SUBTOTAL(9,L61:L88)</f>
        <v>0</v>
      </c>
    </row>
    <row r="61" spans="1:12" ht="30" hidden="1" customHeight="1" x14ac:dyDescent="0.25">
      <c r="A61" s="1"/>
      <c r="B61" s="1"/>
      <c r="C61" s="6"/>
      <c r="D61" s="14"/>
      <c r="E61" s="14"/>
      <c r="F61" s="14"/>
      <c r="G61" s="20"/>
      <c r="H61" s="31"/>
      <c r="I61" s="31"/>
      <c r="J61" s="51"/>
      <c r="K61" s="51"/>
      <c r="L61" s="20"/>
    </row>
    <row r="62" spans="1:12" ht="18" customHeight="1" x14ac:dyDescent="0.25">
      <c r="A62" s="46" t="s">
        <v>0</v>
      </c>
      <c r="B62" s="46" t="s">
        <v>119</v>
      </c>
      <c r="C62" s="25">
        <f>SUBTOTAL(9,C63:C76)</f>
        <v>0</v>
      </c>
      <c r="D62" s="25">
        <f>SUBTOTAL(9,D63:D76)</f>
        <v>260495</v>
      </c>
      <c r="E62" s="25">
        <f>SUBTOTAL(9,E63:E76)</f>
        <v>1317377.2100000002</v>
      </c>
      <c r="F62" s="25">
        <f>G62-D62</f>
        <v>-260495</v>
      </c>
      <c r="G62" s="25">
        <f>SUBTOTAL(9,G63:G76)</f>
        <v>0</v>
      </c>
      <c r="H62" s="36" t="str">
        <f>IF(C62&lt;&gt;0,E62/C62,"-")</f>
        <v>-</v>
      </c>
      <c r="I62" s="36">
        <f>IF(D62&lt;&gt;0,E62/D62,"-")</f>
        <v>5.057207278450643</v>
      </c>
      <c r="J62" s="57">
        <f>SUBTOTAL(9,J63:J76)</f>
        <v>229140</v>
      </c>
      <c r="K62" s="57">
        <f>SUBTOTAL(9,K63:K76)</f>
        <v>229140</v>
      </c>
      <c r="L62" s="25">
        <f>SUBTOTAL(9,L63:L76)</f>
        <v>0</v>
      </c>
    </row>
    <row r="63" spans="1:12" ht="22.5" hidden="1" customHeight="1" x14ac:dyDescent="0.25">
      <c r="A63" s="1"/>
      <c r="B63" s="1"/>
      <c r="C63" s="6"/>
      <c r="D63" s="14"/>
      <c r="E63" s="14"/>
      <c r="F63" s="14"/>
      <c r="G63" s="14"/>
      <c r="H63" s="37"/>
      <c r="I63" s="37"/>
      <c r="J63" s="58"/>
      <c r="K63" s="58"/>
      <c r="L63" s="14"/>
    </row>
    <row r="64" spans="1:12" ht="409.6" hidden="1" customHeight="1" x14ac:dyDescent="0.25">
      <c r="A64" s="47" t="s">
        <v>3</v>
      </c>
      <c r="B64" s="47" t="s">
        <v>125</v>
      </c>
      <c r="C64" s="14">
        <f>SUBTOTAL(9,C65:C67)</f>
        <v>0</v>
      </c>
      <c r="D64" s="14">
        <f>SUBTOTAL(9,D65:D67)</f>
        <v>65190</v>
      </c>
      <c r="E64" s="14">
        <f>SUBTOTAL(9,E65:E67)</f>
        <v>228665.45</v>
      </c>
      <c r="F64" s="14">
        <f>G64-D64</f>
        <v>-65190</v>
      </c>
      <c r="G64" s="14">
        <f>SUBTOTAL(9,G65:G67)</f>
        <v>0</v>
      </c>
      <c r="H64" s="37" t="str">
        <f>IF(C64&lt;&gt;0,E64/C64,"-")</f>
        <v>-</v>
      </c>
      <c r="I64" s="37">
        <f>IF(D64&lt;&gt;0,E64/D64,"-")</f>
        <v>3.5076767909188526</v>
      </c>
      <c r="J64" s="58">
        <f>SUBTOTAL(9,J65:J67)</f>
        <v>65190</v>
      </c>
      <c r="K64" s="58">
        <f>SUBTOTAL(9,K65:K67)</f>
        <v>65190</v>
      </c>
      <c r="L64" s="14">
        <f>SUBTOTAL(9,L65:L67)</f>
        <v>0</v>
      </c>
    </row>
    <row r="65" spans="1:12" ht="30" hidden="1" customHeight="1" x14ac:dyDescent="0.25">
      <c r="A65" s="1"/>
      <c r="B65" s="1"/>
      <c r="C65" s="6"/>
      <c r="D65" s="21"/>
      <c r="E65" s="21"/>
      <c r="F65" s="21"/>
      <c r="G65" s="20"/>
      <c r="H65" s="31"/>
      <c r="I65" s="31"/>
      <c r="J65" s="51"/>
      <c r="K65" s="51"/>
      <c r="L65" s="20"/>
    </row>
    <row r="66" spans="1:12" ht="15" customHeight="1" x14ac:dyDescent="0.25">
      <c r="A66" s="48" t="s">
        <v>3</v>
      </c>
      <c r="B66" s="48" t="s">
        <v>125</v>
      </c>
      <c r="C66" s="3">
        <v>0</v>
      </c>
      <c r="D66" s="3">
        <v>65190</v>
      </c>
      <c r="E66" s="3">
        <v>228665.45</v>
      </c>
      <c r="F66" s="3">
        <f>G66-D66</f>
        <v>-65190</v>
      </c>
      <c r="G66" s="3"/>
      <c r="H66" s="29" t="str">
        <f>IF(C66&lt;&gt;0,0/C66,"-")</f>
        <v>-</v>
      </c>
      <c r="I66" s="29">
        <f>IF(D66&lt;&gt;0,E66/D66,"-")</f>
        <v>3.5076767909188526</v>
      </c>
      <c r="J66" s="59">
        <v>65190</v>
      </c>
      <c r="K66" s="59">
        <v>65190</v>
      </c>
      <c r="L66" s="49">
        <v>0</v>
      </c>
    </row>
    <row r="67" spans="1:12" hidden="1" x14ac:dyDescent="0.25">
      <c r="A67" s="1"/>
      <c r="B67" s="1"/>
      <c r="C67" s="6"/>
      <c r="D67" s="3"/>
      <c r="E67" s="3"/>
      <c r="F67" s="3"/>
      <c r="G67" s="3"/>
      <c r="H67" s="29"/>
      <c r="I67" s="29"/>
      <c r="J67" s="59"/>
      <c r="K67" s="59"/>
      <c r="L67" s="3"/>
    </row>
    <row r="68" spans="1:12" ht="409.6" hidden="1" customHeight="1" x14ac:dyDescent="0.25">
      <c r="A68" s="47" t="s">
        <v>4</v>
      </c>
      <c r="B68" s="47" t="s">
        <v>121</v>
      </c>
      <c r="C68" s="14">
        <f>SUBTOTAL(9,C69:C71)</f>
        <v>0</v>
      </c>
      <c r="D68" s="14">
        <f>SUBTOTAL(9,D69:D71)</f>
        <v>181355</v>
      </c>
      <c r="E68" s="14">
        <f>SUBTOTAL(9,E69:E71)</f>
        <v>1002103.8900000001</v>
      </c>
      <c r="F68" s="14">
        <f>G68-D68</f>
        <v>-181355</v>
      </c>
      <c r="G68" s="14">
        <f>SUBTOTAL(9,G69:G71)</f>
        <v>0</v>
      </c>
      <c r="H68" s="37" t="str">
        <f>IF(C68&lt;&gt;0,E68/C68,"-")</f>
        <v>-</v>
      </c>
      <c r="I68" s="37">
        <f>IF(D68&lt;&gt;0,E68/D68,"-")</f>
        <v>5.525647983237298</v>
      </c>
      <c r="J68" s="58">
        <f>SUBTOTAL(9,J69:J71)</f>
        <v>150000</v>
      </c>
      <c r="K68" s="58">
        <f>SUBTOTAL(9,K69:K71)</f>
        <v>150000</v>
      </c>
      <c r="L68" s="14">
        <f>SUBTOTAL(9,L69:L71)</f>
        <v>0</v>
      </c>
    </row>
    <row r="69" spans="1:12" ht="30" hidden="1" customHeight="1" x14ac:dyDescent="0.25">
      <c r="A69" s="1"/>
      <c r="B69" s="1"/>
      <c r="C69" s="6"/>
      <c r="D69" s="21"/>
      <c r="E69" s="21"/>
      <c r="F69" s="21"/>
      <c r="G69" s="20"/>
      <c r="H69" s="31"/>
      <c r="I69" s="31"/>
      <c r="J69" s="51"/>
      <c r="K69" s="51"/>
      <c r="L69" s="20"/>
    </row>
    <row r="70" spans="1:12" ht="15" customHeight="1" x14ac:dyDescent="0.25">
      <c r="A70" s="48" t="s">
        <v>4</v>
      </c>
      <c r="B70" s="48" t="s">
        <v>121</v>
      </c>
      <c r="C70" s="3">
        <v>0</v>
      </c>
      <c r="D70" s="3">
        <v>181355</v>
      </c>
      <c r="E70" s="3">
        <v>1002103.8900000001</v>
      </c>
      <c r="F70" s="3">
        <f>G70-D70</f>
        <v>-181355</v>
      </c>
      <c r="G70" s="3"/>
      <c r="H70" s="29" t="str">
        <f>IF(C70&lt;&gt;0,0/C70,"-")</f>
        <v>-</v>
      </c>
      <c r="I70" s="29">
        <f>IF(D70&lt;&gt;0,E70/D70,"-")</f>
        <v>5.525647983237298</v>
      </c>
      <c r="J70" s="59">
        <v>150000</v>
      </c>
      <c r="K70" s="59">
        <v>150000</v>
      </c>
      <c r="L70" s="49">
        <v>0</v>
      </c>
    </row>
    <row r="71" spans="1:12" hidden="1" x14ac:dyDescent="0.25">
      <c r="A71" s="1"/>
      <c r="B71" s="1"/>
      <c r="C71" s="6"/>
      <c r="D71" s="3"/>
      <c r="E71" s="3"/>
      <c r="F71" s="3"/>
      <c r="G71" s="3"/>
      <c r="H71" s="29"/>
      <c r="I71" s="29"/>
      <c r="J71" s="59"/>
      <c r="K71" s="59"/>
      <c r="L71" s="3"/>
    </row>
    <row r="72" spans="1:12" ht="409.6" hidden="1" customHeight="1" x14ac:dyDescent="0.25">
      <c r="A72" s="47" t="s">
        <v>5</v>
      </c>
      <c r="B72" s="47" t="s">
        <v>120</v>
      </c>
      <c r="C72" s="14">
        <f>SUBTOTAL(9,C73:C75)</f>
        <v>0</v>
      </c>
      <c r="D72" s="14">
        <f>SUBTOTAL(9,D73:D75)</f>
        <v>13950</v>
      </c>
      <c r="E72" s="14">
        <f>SUBTOTAL(9,E73:E75)</f>
        <v>86607.87000000001</v>
      </c>
      <c r="F72" s="14">
        <f>G72-D72</f>
        <v>-13950</v>
      </c>
      <c r="G72" s="14">
        <f>SUBTOTAL(9,G73:G75)</f>
        <v>0</v>
      </c>
      <c r="H72" s="37" t="str">
        <f>IF(C72&lt;&gt;0,E72/C72,"-")</f>
        <v>-</v>
      </c>
      <c r="I72" s="37">
        <f>IF(D72&lt;&gt;0,E72/D72,"-")</f>
        <v>6.2084494623655919</v>
      </c>
      <c r="J72" s="58">
        <f>SUBTOTAL(9,J73:J75)</f>
        <v>13950</v>
      </c>
      <c r="K72" s="58">
        <f>SUBTOTAL(9,K73:K75)</f>
        <v>13950</v>
      </c>
      <c r="L72" s="14">
        <f>SUBTOTAL(9,L73:L75)</f>
        <v>0</v>
      </c>
    </row>
    <row r="73" spans="1:12" ht="30" hidden="1" customHeight="1" x14ac:dyDescent="0.25">
      <c r="A73" s="1"/>
      <c r="B73" s="1"/>
      <c r="C73" s="6"/>
      <c r="D73" s="21"/>
      <c r="E73" s="21"/>
      <c r="F73" s="21"/>
      <c r="G73" s="20"/>
      <c r="H73" s="31"/>
      <c r="I73" s="31"/>
      <c r="J73" s="51"/>
      <c r="K73" s="51"/>
      <c r="L73" s="20"/>
    </row>
    <row r="74" spans="1:12" ht="15" customHeight="1" x14ac:dyDescent="0.25">
      <c r="A74" s="48" t="s">
        <v>5</v>
      </c>
      <c r="B74" s="48" t="s">
        <v>120</v>
      </c>
      <c r="C74" s="3">
        <v>0</v>
      </c>
      <c r="D74" s="3">
        <v>13950</v>
      </c>
      <c r="E74" s="3">
        <v>86607.87000000001</v>
      </c>
      <c r="F74" s="3">
        <f>G74-D74</f>
        <v>-13950</v>
      </c>
      <c r="G74" s="3"/>
      <c r="H74" s="29" t="str">
        <f>IF(C74&lt;&gt;0,0/C74,"-")</f>
        <v>-</v>
      </c>
      <c r="I74" s="29">
        <f>IF(D74&lt;&gt;0,E74/D74,"-")</f>
        <v>6.2084494623655919</v>
      </c>
      <c r="J74" s="59">
        <v>13950</v>
      </c>
      <c r="K74" s="59">
        <v>13950</v>
      </c>
      <c r="L74" s="49">
        <v>0</v>
      </c>
    </row>
    <row r="75" spans="1:12" hidden="1" x14ac:dyDescent="0.25">
      <c r="A75" s="1"/>
      <c r="B75" s="1"/>
      <c r="C75" s="6"/>
      <c r="D75" s="3"/>
      <c r="E75" s="3"/>
      <c r="F75" s="3"/>
      <c r="G75" s="3"/>
      <c r="H75" s="29"/>
      <c r="I75" s="29"/>
      <c r="J75" s="59"/>
      <c r="K75" s="59"/>
      <c r="L75" s="3"/>
    </row>
    <row r="76" spans="1:12" hidden="1" x14ac:dyDescent="0.25">
      <c r="A76" s="1"/>
      <c r="B76" s="1"/>
      <c r="C76" s="6"/>
      <c r="D76" s="6"/>
      <c r="E76" s="6"/>
      <c r="F76" s="6"/>
      <c r="G76" s="20"/>
      <c r="H76" s="31"/>
      <c r="I76" s="31"/>
      <c r="J76" s="51"/>
      <c r="K76" s="51"/>
      <c r="L76" s="20"/>
    </row>
    <row r="77" spans="1:12" ht="18" customHeight="1" x14ac:dyDescent="0.25">
      <c r="A77" s="46" t="s">
        <v>1</v>
      </c>
      <c r="B77" s="46" t="s">
        <v>148</v>
      </c>
      <c r="C77" s="25">
        <f>SUBTOTAL(9,C78:C87)</f>
        <v>0</v>
      </c>
      <c r="D77" s="25">
        <f>SUBTOTAL(9,D78:D87)</f>
        <v>4970</v>
      </c>
      <c r="E77" s="25">
        <f>SUBTOTAL(9,E78:E87)</f>
        <v>12549.39</v>
      </c>
      <c r="F77" s="25">
        <f>G77-D77</f>
        <v>-4970</v>
      </c>
      <c r="G77" s="25">
        <f>SUBTOTAL(9,G78:G87)</f>
        <v>0</v>
      </c>
      <c r="H77" s="36" t="str">
        <f>IF(C77&lt;&gt;0,E77/C77,"-")</f>
        <v>-</v>
      </c>
      <c r="I77" s="36">
        <f>IF(D77&lt;&gt;0,E77/D77,"-")</f>
        <v>2.5250281690140843</v>
      </c>
      <c r="J77" s="57">
        <f>SUBTOTAL(9,J78:J87)</f>
        <v>4970</v>
      </c>
      <c r="K77" s="57">
        <f>SUBTOTAL(9,K78:K87)</f>
        <v>4970</v>
      </c>
      <c r="L77" s="25">
        <f>SUBTOTAL(9,L78:L87)</f>
        <v>0</v>
      </c>
    </row>
    <row r="78" spans="1:12" ht="22.5" hidden="1" customHeight="1" x14ac:dyDescent="0.25">
      <c r="A78" s="1"/>
      <c r="B78" s="1"/>
      <c r="C78" s="6"/>
      <c r="D78" s="14"/>
      <c r="E78" s="14"/>
      <c r="F78" s="14"/>
      <c r="G78" s="14"/>
      <c r="H78" s="37"/>
      <c r="I78" s="37"/>
      <c r="J78" s="58"/>
      <c r="K78" s="58"/>
      <c r="L78" s="14"/>
    </row>
    <row r="79" spans="1:12" ht="409.6" hidden="1" customHeight="1" x14ac:dyDescent="0.25">
      <c r="A79" s="47" t="s">
        <v>9</v>
      </c>
      <c r="B79" s="47" t="s">
        <v>161</v>
      </c>
      <c r="C79" s="14">
        <f>SUBTOTAL(9,C80:C82)</f>
        <v>0</v>
      </c>
      <c r="D79" s="14">
        <f>SUBTOTAL(9,D80:D82)</f>
        <v>320</v>
      </c>
      <c r="E79" s="14">
        <f>SUBTOTAL(9,E80:E82)</f>
        <v>0</v>
      </c>
      <c r="F79" s="14">
        <f>G79-D79</f>
        <v>-320</v>
      </c>
      <c r="G79" s="14">
        <f>SUBTOTAL(9,G80:G82)</f>
        <v>0</v>
      </c>
      <c r="H79" s="37" t="str">
        <f>IF(C79&lt;&gt;0,E79/C79,"-")</f>
        <v>-</v>
      </c>
      <c r="I79" s="37">
        <f>IF(D79&lt;&gt;0,E79/D79,"-")</f>
        <v>0</v>
      </c>
      <c r="J79" s="58">
        <f>SUBTOTAL(9,J80:J82)</f>
        <v>320</v>
      </c>
      <c r="K79" s="58">
        <f>SUBTOTAL(9,K80:K82)</f>
        <v>320</v>
      </c>
      <c r="L79" s="14">
        <f>SUBTOTAL(9,L80:L82)</f>
        <v>0</v>
      </c>
    </row>
    <row r="80" spans="1:12" ht="30" hidden="1" customHeight="1" x14ac:dyDescent="0.25">
      <c r="A80" s="1"/>
      <c r="B80" s="1"/>
      <c r="C80" s="6"/>
      <c r="D80" s="21"/>
      <c r="E80" s="21"/>
      <c r="F80" s="21"/>
      <c r="G80" s="20"/>
      <c r="H80" s="31"/>
      <c r="I80" s="31"/>
      <c r="J80" s="51"/>
      <c r="K80" s="51"/>
      <c r="L80" s="20"/>
    </row>
    <row r="81" spans="1:12" ht="15" customHeight="1" x14ac:dyDescent="0.25">
      <c r="A81" s="48" t="s">
        <v>9</v>
      </c>
      <c r="B81" s="48" t="s">
        <v>161</v>
      </c>
      <c r="C81" s="3">
        <v>0</v>
      </c>
      <c r="D81" s="3">
        <v>320</v>
      </c>
      <c r="E81" s="3">
        <v>0</v>
      </c>
      <c r="F81" s="3">
        <f>G81-D81</f>
        <v>-320</v>
      </c>
      <c r="G81" s="3"/>
      <c r="H81" s="29" t="str">
        <f>IF(C81&lt;&gt;0,0/C81,"-")</f>
        <v>-</v>
      </c>
      <c r="I81" s="29">
        <f>IF(D81&lt;&gt;0,E81/D81,"-")</f>
        <v>0</v>
      </c>
      <c r="J81" s="59">
        <v>320</v>
      </c>
      <c r="K81" s="59">
        <v>320</v>
      </c>
      <c r="L81" s="49">
        <v>0</v>
      </c>
    </row>
    <row r="82" spans="1:12" hidden="1" x14ac:dyDescent="0.25">
      <c r="A82" s="1"/>
      <c r="B82" s="1"/>
      <c r="C82" s="6"/>
      <c r="D82" s="3"/>
      <c r="E82" s="3"/>
      <c r="F82" s="3"/>
      <c r="G82" s="3"/>
      <c r="H82" s="29"/>
      <c r="I82" s="29"/>
      <c r="J82" s="59"/>
      <c r="K82" s="59"/>
      <c r="L82" s="3"/>
    </row>
    <row r="83" spans="1:12" ht="409.6" hidden="1" customHeight="1" x14ac:dyDescent="0.25">
      <c r="A83" s="47" t="s">
        <v>10</v>
      </c>
      <c r="B83" s="47" t="s">
        <v>156</v>
      </c>
      <c r="C83" s="14">
        <f>SUBTOTAL(9,C84:C86)</f>
        <v>0</v>
      </c>
      <c r="D83" s="14">
        <f>SUBTOTAL(9,D84:D86)</f>
        <v>4650</v>
      </c>
      <c r="E83" s="14">
        <f>SUBTOTAL(9,E84:E86)</f>
        <v>12549.39</v>
      </c>
      <c r="F83" s="14">
        <f>G83-D83</f>
        <v>-4650</v>
      </c>
      <c r="G83" s="14">
        <f>SUBTOTAL(9,G84:G86)</f>
        <v>0</v>
      </c>
      <c r="H83" s="37" t="str">
        <f>IF(C83&lt;&gt;0,E83/C83,"-")</f>
        <v>-</v>
      </c>
      <c r="I83" s="37">
        <f>IF(D83&lt;&gt;0,E83/D83,"-")</f>
        <v>2.6987935483870968</v>
      </c>
      <c r="J83" s="58">
        <f>SUBTOTAL(9,J84:J86)</f>
        <v>4650</v>
      </c>
      <c r="K83" s="58">
        <f>SUBTOTAL(9,K84:K86)</f>
        <v>4650</v>
      </c>
      <c r="L83" s="14">
        <f>SUBTOTAL(9,L84:L86)</f>
        <v>0</v>
      </c>
    </row>
    <row r="84" spans="1:12" ht="30" hidden="1" customHeight="1" x14ac:dyDescent="0.25">
      <c r="A84" s="1"/>
      <c r="B84" s="1"/>
      <c r="C84" s="6"/>
      <c r="D84" s="21"/>
      <c r="E84" s="21"/>
      <c r="F84" s="21"/>
      <c r="G84" s="20"/>
      <c r="H84" s="31"/>
      <c r="I84" s="31"/>
      <c r="J84" s="51"/>
      <c r="K84" s="51"/>
      <c r="L84" s="20"/>
    </row>
    <row r="85" spans="1:12" ht="15" customHeight="1" x14ac:dyDescent="0.25">
      <c r="A85" s="48" t="s">
        <v>10</v>
      </c>
      <c r="B85" s="48" t="s">
        <v>156</v>
      </c>
      <c r="C85" s="3">
        <v>0</v>
      </c>
      <c r="D85" s="3">
        <v>4650</v>
      </c>
      <c r="E85" s="3">
        <v>12549.39</v>
      </c>
      <c r="F85" s="3">
        <f>G85-D85</f>
        <v>-4650</v>
      </c>
      <c r="G85" s="3"/>
      <c r="H85" s="29" t="str">
        <f>IF(C85&lt;&gt;0,0/C85,"-")</f>
        <v>-</v>
      </c>
      <c r="I85" s="29">
        <f>IF(D85&lt;&gt;0,E85/D85,"-")</f>
        <v>2.6987935483870968</v>
      </c>
      <c r="J85" s="59">
        <v>4650</v>
      </c>
      <c r="K85" s="59">
        <v>4650</v>
      </c>
      <c r="L85" s="49">
        <v>0</v>
      </c>
    </row>
    <row r="86" spans="1:12" hidden="1" x14ac:dyDescent="0.25">
      <c r="A86" s="1"/>
      <c r="B86" s="1"/>
      <c r="C86" s="6"/>
      <c r="D86" s="3"/>
      <c r="E86" s="3"/>
      <c r="F86" s="3"/>
      <c r="G86" s="3"/>
      <c r="H86" s="29"/>
      <c r="I86" s="29"/>
      <c r="J86" s="59"/>
      <c r="K86" s="59"/>
      <c r="L86" s="3"/>
    </row>
    <row r="87" spans="1:12" hidden="1" x14ac:dyDescent="0.25">
      <c r="A87" s="1"/>
      <c r="B87" s="1"/>
      <c r="C87" s="6"/>
      <c r="D87" s="6"/>
      <c r="E87" s="6"/>
      <c r="F87" s="6"/>
      <c r="G87" s="20"/>
      <c r="H87" s="31"/>
      <c r="I87" s="31"/>
      <c r="J87" s="51"/>
      <c r="K87" s="51"/>
      <c r="L87" s="20"/>
    </row>
    <row r="88" spans="1:12" ht="20.100000000000001" hidden="1" customHeight="1" x14ac:dyDescent="0.25">
      <c r="A88" s="1"/>
      <c r="B88" s="1"/>
      <c r="C88" s="6"/>
      <c r="D88" s="6"/>
      <c r="E88" s="6"/>
      <c r="F88" s="6"/>
      <c r="G88" s="20"/>
      <c r="H88" s="31"/>
      <c r="I88" s="31"/>
      <c r="J88" s="51"/>
      <c r="K88" s="51"/>
      <c r="L88" s="20"/>
    </row>
    <row r="89" spans="1:12" ht="18" customHeight="1" x14ac:dyDescent="0.25">
      <c r="A89" s="45" t="s">
        <v>15</v>
      </c>
      <c r="B89" s="45" t="s">
        <v>173</v>
      </c>
      <c r="C89" s="27">
        <f>SUBTOTAL(9,C90:C98)</f>
        <v>0</v>
      </c>
      <c r="D89" s="27">
        <f>SUBTOTAL(9,D90:D98)</f>
        <v>10620</v>
      </c>
      <c r="E89" s="27">
        <f>SUBTOTAL(9,E90:E98)</f>
        <v>0</v>
      </c>
      <c r="F89" s="27">
        <f>G89-D89</f>
        <v>-10620</v>
      </c>
      <c r="G89" s="27">
        <f>SUBTOTAL(9,G90:G98)</f>
        <v>0</v>
      </c>
      <c r="H89" s="35" t="str">
        <f>IF(C89&lt;&gt;0,E89/C89,"-")</f>
        <v>-</v>
      </c>
      <c r="I89" s="35">
        <f>IF(D89&lt;&gt;0,E89/D89,"-")</f>
        <v>0</v>
      </c>
      <c r="J89" s="56">
        <f>SUBTOTAL(9,J90:J98)</f>
        <v>0</v>
      </c>
      <c r="K89" s="56">
        <f>SUBTOTAL(9,K90:K98)</f>
        <v>0</v>
      </c>
      <c r="L89" s="27">
        <f>SUBTOTAL(9,L90:L98)</f>
        <v>0</v>
      </c>
    </row>
    <row r="90" spans="1:12" ht="30" hidden="1" customHeight="1" x14ac:dyDescent="0.25">
      <c r="A90" s="1"/>
      <c r="B90" s="1"/>
      <c r="C90" s="6"/>
      <c r="D90" s="14"/>
      <c r="E90" s="14"/>
      <c r="F90" s="14"/>
      <c r="G90" s="20"/>
      <c r="H90" s="31"/>
      <c r="I90" s="31"/>
      <c r="J90" s="51"/>
      <c r="K90" s="51"/>
      <c r="L90" s="20"/>
    </row>
    <row r="91" spans="1:12" ht="18" customHeight="1" x14ac:dyDescent="0.25">
      <c r="A91" s="46" t="s">
        <v>1</v>
      </c>
      <c r="B91" s="46" t="s">
        <v>148</v>
      </c>
      <c r="C91" s="25">
        <f>SUBTOTAL(9,C92:C97)</f>
        <v>0</v>
      </c>
      <c r="D91" s="25">
        <f>SUBTOTAL(9,D92:D97)</f>
        <v>10620</v>
      </c>
      <c r="E91" s="25">
        <f>SUBTOTAL(9,E92:E97)</f>
        <v>0</v>
      </c>
      <c r="F91" s="25">
        <f>G91-D91</f>
        <v>-10620</v>
      </c>
      <c r="G91" s="25">
        <f>SUBTOTAL(9,G92:G97)</f>
        <v>0</v>
      </c>
      <c r="H91" s="36" t="str">
        <f>IF(C91&lt;&gt;0,E91/C91,"-")</f>
        <v>-</v>
      </c>
      <c r="I91" s="36">
        <f>IF(D91&lt;&gt;0,E91/D91,"-")</f>
        <v>0</v>
      </c>
      <c r="J91" s="57">
        <f>SUBTOTAL(9,J92:J97)</f>
        <v>0</v>
      </c>
      <c r="K91" s="57">
        <f>SUBTOTAL(9,K92:K97)</f>
        <v>0</v>
      </c>
      <c r="L91" s="25">
        <f>SUBTOTAL(9,L92:L97)</f>
        <v>0</v>
      </c>
    </row>
    <row r="92" spans="1:12" ht="22.5" hidden="1" customHeight="1" x14ac:dyDescent="0.25">
      <c r="A92" s="1"/>
      <c r="B92" s="1"/>
      <c r="C92" s="6"/>
      <c r="D92" s="14"/>
      <c r="E92" s="14"/>
      <c r="F92" s="14"/>
      <c r="G92" s="14"/>
      <c r="H92" s="37"/>
      <c r="I92" s="37"/>
      <c r="J92" s="58"/>
      <c r="K92" s="58"/>
      <c r="L92" s="14"/>
    </row>
    <row r="93" spans="1:12" ht="409.6" hidden="1" customHeight="1" x14ac:dyDescent="0.25">
      <c r="A93" s="47" t="s">
        <v>9</v>
      </c>
      <c r="B93" s="47" t="s">
        <v>161</v>
      </c>
      <c r="C93" s="14">
        <f>SUBTOTAL(9,C94:C96)</f>
        <v>0</v>
      </c>
      <c r="D93" s="14">
        <f>SUBTOTAL(9,D94:D96)</f>
        <v>10620</v>
      </c>
      <c r="E93" s="14">
        <f>SUBTOTAL(9,E94:E96)</f>
        <v>0</v>
      </c>
      <c r="F93" s="14">
        <f>G93-D93</f>
        <v>-10620</v>
      </c>
      <c r="G93" s="14">
        <f>SUBTOTAL(9,G94:G96)</f>
        <v>0</v>
      </c>
      <c r="H93" s="37" t="str">
        <f>IF(C93&lt;&gt;0,E93/C93,"-")</f>
        <v>-</v>
      </c>
      <c r="I93" s="37">
        <f>IF(D93&lt;&gt;0,E93/D93,"-")</f>
        <v>0</v>
      </c>
      <c r="J93" s="58">
        <f>SUBTOTAL(9,J94:J96)</f>
        <v>0</v>
      </c>
      <c r="K93" s="58">
        <f>SUBTOTAL(9,K94:K96)</f>
        <v>0</v>
      </c>
      <c r="L93" s="14">
        <f>SUBTOTAL(9,L94:L96)</f>
        <v>0</v>
      </c>
    </row>
    <row r="94" spans="1:12" ht="30" hidden="1" customHeight="1" x14ac:dyDescent="0.25">
      <c r="A94" s="1"/>
      <c r="B94" s="1"/>
      <c r="C94" s="6"/>
      <c r="D94" s="21"/>
      <c r="E94" s="21"/>
      <c r="F94" s="21"/>
      <c r="G94" s="20"/>
      <c r="H94" s="31"/>
      <c r="I94" s="31"/>
      <c r="J94" s="51"/>
      <c r="K94" s="51"/>
      <c r="L94" s="20"/>
    </row>
    <row r="95" spans="1:12" ht="15" customHeight="1" x14ac:dyDescent="0.25">
      <c r="A95" s="48" t="s">
        <v>9</v>
      </c>
      <c r="B95" s="48" t="s">
        <v>161</v>
      </c>
      <c r="C95" s="3">
        <v>0</v>
      </c>
      <c r="D95" s="3">
        <v>10620</v>
      </c>
      <c r="E95" s="3">
        <v>0</v>
      </c>
      <c r="F95" s="3">
        <f>G95-D95</f>
        <v>-10620</v>
      </c>
      <c r="G95" s="3"/>
      <c r="H95" s="29" t="str">
        <f>IF(C95&lt;&gt;0,0/C95,"-")</f>
        <v>-</v>
      </c>
      <c r="I95" s="29">
        <f>IF(D95&lt;&gt;0,E95/D95,"-")</f>
        <v>0</v>
      </c>
      <c r="J95" s="59">
        <v>0</v>
      </c>
      <c r="K95" s="59">
        <v>0</v>
      </c>
      <c r="L95" s="49">
        <v>0</v>
      </c>
    </row>
    <row r="96" spans="1:12" hidden="1" x14ac:dyDescent="0.25">
      <c r="A96" s="1"/>
      <c r="B96" s="1"/>
      <c r="C96" s="6"/>
      <c r="D96" s="3"/>
      <c r="E96" s="3"/>
      <c r="F96" s="3"/>
      <c r="G96" s="3"/>
      <c r="H96" s="29"/>
      <c r="I96" s="29"/>
      <c r="J96" s="59"/>
      <c r="K96" s="59"/>
      <c r="L96" s="3"/>
    </row>
    <row r="97" spans="1:12" hidden="1" x14ac:dyDescent="0.25">
      <c r="A97" s="1"/>
      <c r="B97" s="1"/>
      <c r="C97" s="6"/>
      <c r="D97" s="6"/>
      <c r="E97" s="6"/>
      <c r="F97" s="6"/>
      <c r="G97" s="20"/>
      <c r="H97" s="31"/>
      <c r="I97" s="31"/>
      <c r="J97" s="51"/>
      <c r="K97" s="51"/>
      <c r="L97" s="20"/>
    </row>
    <row r="98" spans="1:12" ht="20.100000000000001" hidden="1" customHeight="1" x14ac:dyDescent="0.25">
      <c r="A98" s="1"/>
      <c r="B98" s="1"/>
      <c r="C98" s="6"/>
      <c r="D98" s="6"/>
      <c r="E98" s="6"/>
      <c r="F98" s="6"/>
      <c r="G98" s="20"/>
      <c r="H98" s="31"/>
      <c r="I98" s="31"/>
      <c r="J98" s="51"/>
      <c r="K98" s="51"/>
      <c r="L98" s="20"/>
    </row>
    <row r="99" spans="1:12" ht="20.100000000000001" hidden="1" customHeight="1" x14ac:dyDescent="0.25">
      <c r="A99" s="1"/>
      <c r="B99" s="1"/>
      <c r="C99" s="6"/>
      <c r="D99" s="6"/>
      <c r="E99" s="6"/>
      <c r="F99" s="6"/>
      <c r="G99" s="20"/>
      <c r="H99" s="31"/>
      <c r="I99" s="31"/>
      <c r="J99" s="51"/>
      <c r="K99" s="51"/>
      <c r="L99" s="20"/>
    </row>
    <row r="100" spans="1:12" ht="20.100000000000001" hidden="1" customHeight="1" x14ac:dyDescent="0.25">
      <c r="A100" s="1"/>
      <c r="B100" s="1"/>
      <c r="C100" s="6"/>
      <c r="D100" s="6"/>
      <c r="E100" s="6"/>
      <c r="F100" s="6"/>
      <c r="G100" s="20"/>
      <c r="H100" s="31"/>
      <c r="I100" s="31"/>
      <c r="J100" s="51"/>
      <c r="K100" s="51"/>
      <c r="L100" s="20"/>
    </row>
    <row r="101" spans="1:12" ht="18" customHeight="1" x14ac:dyDescent="0.25">
      <c r="A101" s="43" t="s">
        <v>20</v>
      </c>
      <c r="B101" s="43" t="s">
        <v>144</v>
      </c>
      <c r="C101" s="24">
        <f>SUBTOTAL(9,C102:C136)</f>
        <v>0</v>
      </c>
      <c r="D101" s="24">
        <f>SUBTOTAL(9,D102:D136)</f>
        <v>6660</v>
      </c>
      <c r="E101" s="24">
        <f>SUBTOTAL(9,E102:E136)</f>
        <v>171365.57</v>
      </c>
      <c r="F101" s="24">
        <f>G101-D101</f>
        <v>-6660</v>
      </c>
      <c r="G101" s="24">
        <f>SUBTOTAL(9,G102:G136)</f>
        <v>0</v>
      </c>
      <c r="H101" s="33" t="str">
        <f>IF(C101&lt;&gt;0,E101/C101,"-")</f>
        <v>-</v>
      </c>
      <c r="I101" s="33">
        <f>IF(D101&lt;&gt;0,E101/D101,"-")</f>
        <v>25.730566066066068</v>
      </c>
      <c r="J101" s="54">
        <f>SUBTOTAL(9,J102:J136)</f>
        <v>6055</v>
      </c>
      <c r="K101" s="54">
        <f>SUBTOTAL(9,K102:K136)</f>
        <v>6055</v>
      </c>
      <c r="L101" s="24">
        <f>SUBTOTAL(9,L102:L136)</f>
        <v>0</v>
      </c>
    </row>
    <row r="102" spans="1:12" ht="30" hidden="1" customHeight="1" x14ac:dyDescent="0.25">
      <c r="A102" s="1"/>
      <c r="B102" s="1"/>
      <c r="C102" s="6"/>
      <c r="D102" s="12"/>
      <c r="E102" s="12"/>
      <c r="F102" s="12"/>
      <c r="G102" s="20"/>
      <c r="H102" s="31"/>
      <c r="I102" s="31"/>
      <c r="J102" s="51"/>
      <c r="K102" s="51"/>
      <c r="L102" s="20"/>
    </row>
    <row r="103" spans="1:12" ht="18" customHeight="1" x14ac:dyDescent="0.25">
      <c r="A103" s="44" t="s">
        <v>104</v>
      </c>
      <c r="B103" s="44" t="s">
        <v>171</v>
      </c>
      <c r="C103" s="26">
        <f>SUBTOTAL(9,C104:C135)</f>
        <v>0</v>
      </c>
      <c r="D103" s="26">
        <f>SUBTOTAL(9,D104:D135)</f>
        <v>6660</v>
      </c>
      <c r="E103" s="26">
        <f>SUBTOTAL(9,E104:E135)</f>
        <v>171365.57</v>
      </c>
      <c r="F103" s="26">
        <f>G103-D103</f>
        <v>-6660</v>
      </c>
      <c r="G103" s="26">
        <f>SUBTOTAL(9,G104:G135)</f>
        <v>0</v>
      </c>
      <c r="H103" s="34" t="str">
        <f>IF(C103&lt;&gt;0,E103/C103,"-")</f>
        <v>-</v>
      </c>
      <c r="I103" s="34">
        <f>IF(D103&lt;&gt;0,E103/D103,"-")</f>
        <v>25.730566066066068</v>
      </c>
      <c r="J103" s="55">
        <f>SUBTOTAL(9,J104:J135)</f>
        <v>6055</v>
      </c>
      <c r="K103" s="55">
        <f>SUBTOTAL(9,K104:K135)</f>
        <v>6055</v>
      </c>
      <c r="L103" s="26">
        <f>SUBTOTAL(9,L104:L135)</f>
        <v>0</v>
      </c>
    </row>
    <row r="104" spans="1:12" ht="30" hidden="1" customHeight="1" x14ac:dyDescent="0.25">
      <c r="A104" s="1"/>
      <c r="B104" s="1"/>
      <c r="C104" s="6"/>
      <c r="D104" s="13"/>
      <c r="E104" s="13"/>
      <c r="F104" s="13"/>
      <c r="G104" s="20"/>
      <c r="H104" s="31"/>
      <c r="I104" s="31"/>
      <c r="J104" s="51"/>
      <c r="K104" s="51"/>
      <c r="L104" s="20"/>
    </row>
    <row r="105" spans="1:12" ht="18" customHeight="1" x14ac:dyDescent="0.25">
      <c r="A105" s="45" t="s">
        <v>2</v>
      </c>
      <c r="B105" s="45" t="s">
        <v>150</v>
      </c>
      <c r="C105" s="27">
        <f>SUBTOTAL(9,C106:C114)</f>
        <v>0</v>
      </c>
      <c r="D105" s="27">
        <f>SUBTOTAL(9,D106:D114)</f>
        <v>4000</v>
      </c>
      <c r="E105" s="27">
        <f>SUBTOTAL(9,E106:E114)</f>
        <v>171365.57</v>
      </c>
      <c r="F105" s="27">
        <f>G105-D105</f>
        <v>-4000</v>
      </c>
      <c r="G105" s="27">
        <f>SUBTOTAL(9,G106:G114)</f>
        <v>0</v>
      </c>
      <c r="H105" s="35" t="str">
        <f>IF(C105&lt;&gt;0,E105/C105,"-")</f>
        <v>-</v>
      </c>
      <c r="I105" s="35">
        <f>IF(D105&lt;&gt;0,E105/D105,"-")</f>
        <v>42.841392500000005</v>
      </c>
      <c r="J105" s="56">
        <f>SUBTOTAL(9,J106:J114)</f>
        <v>3395</v>
      </c>
      <c r="K105" s="56">
        <f>SUBTOTAL(9,K106:K114)</f>
        <v>3395</v>
      </c>
      <c r="L105" s="27">
        <f>SUBTOTAL(9,L106:L114)</f>
        <v>0</v>
      </c>
    </row>
    <row r="106" spans="1:12" ht="30" hidden="1" customHeight="1" x14ac:dyDescent="0.25">
      <c r="A106" s="1"/>
      <c r="B106" s="1"/>
      <c r="C106" s="6"/>
      <c r="D106" s="14"/>
      <c r="E106" s="14"/>
      <c r="F106" s="14"/>
      <c r="G106" s="20"/>
      <c r="H106" s="31"/>
      <c r="I106" s="31"/>
      <c r="J106" s="51"/>
      <c r="K106" s="51"/>
      <c r="L106" s="20"/>
    </row>
    <row r="107" spans="1:12" ht="18" customHeight="1" x14ac:dyDescent="0.25">
      <c r="A107" s="46" t="s">
        <v>0</v>
      </c>
      <c r="B107" s="46" t="s">
        <v>119</v>
      </c>
      <c r="C107" s="25">
        <f>SUBTOTAL(9,C108:C113)</f>
        <v>0</v>
      </c>
      <c r="D107" s="25">
        <f>SUBTOTAL(9,D108:D113)</f>
        <v>4000</v>
      </c>
      <c r="E107" s="25">
        <f>SUBTOTAL(9,E108:E113)</f>
        <v>171365.57</v>
      </c>
      <c r="F107" s="25">
        <f>G107-D107</f>
        <v>-4000</v>
      </c>
      <c r="G107" s="25">
        <f>SUBTOTAL(9,G108:G113)</f>
        <v>0</v>
      </c>
      <c r="H107" s="36" t="str">
        <f>IF(C107&lt;&gt;0,E107/C107,"-")</f>
        <v>-</v>
      </c>
      <c r="I107" s="36">
        <f>IF(D107&lt;&gt;0,E107/D107,"-")</f>
        <v>42.841392500000005</v>
      </c>
      <c r="J107" s="57">
        <f>SUBTOTAL(9,J108:J113)</f>
        <v>3395</v>
      </c>
      <c r="K107" s="57">
        <f>SUBTOTAL(9,K108:K113)</f>
        <v>3395</v>
      </c>
      <c r="L107" s="25">
        <f>SUBTOTAL(9,L108:L113)</f>
        <v>0</v>
      </c>
    </row>
    <row r="108" spans="1:12" ht="22.5" hidden="1" customHeight="1" x14ac:dyDescent="0.25">
      <c r="A108" s="1"/>
      <c r="B108" s="1"/>
      <c r="C108" s="6"/>
      <c r="D108" s="14"/>
      <c r="E108" s="14"/>
      <c r="F108" s="14"/>
      <c r="G108" s="14"/>
      <c r="H108" s="37"/>
      <c r="I108" s="37"/>
      <c r="J108" s="58"/>
      <c r="K108" s="58"/>
      <c r="L108" s="14"/>
    </row>
    <row r="109" spans="1:12" ht="409.6" hidden="1" customHeight="1" x14ac:dyDescent="0.25">
      <c r="A109" s="47" t="s">
        <v>4</v>
      </c>
      <c r="B109" s="47" t="s">
        <v>121</v>
      </c>
      <c r="C109" s="14">
        <f>SUBTOTAL(9,C110:C112)</f>
        <v>0</v>
      </c>
      <c r="D109" s="14">
        <f>SUBTOTAL(9,D110:D112)</f>
        <v>4000</v>
      </c>
      <c r="E109" s="14">
        <f>SUBTOTAL(9,E110:E112)</f>
        <v>171365.57</v>
      </c>
      <c r="F109" s="14">
        <f>G109-D109</f>
        <v>-4000</v>
      </c>
      <c r="G109" s="14">
        <f>SUBTOTAL(9,G110:G112)</f>
        <v>0</v>
      </c>
      <c r="H109" s="37" t="str">
        <f>IF(C109&lt;&gt;0,E109/C109,"-")</f>
        <v>-</v>
      </c>
      <c r="I109" s="37">
        <f>IF(D109&lt;&gt;0,E109/D109,"-")</f>
        <v>42.841392500000005</v>
      </c>
      <c r="J109" s="58">
        <f>SUBTOTAL(9,J110:J112)</f>
        <v>3395</v>
      </c>
      <c r="K109" s="58">
        <f>SUBTOTAL(9,K110:K112)</f>
        <v>3395</v>
      </c>
      <c r="L109" s="14">
        <f>SUBTOTAL(9,L110:L112)</f>
        <v>0</v>
      </c>
    </row>
    <row r="110" spans="1:12" ht="30" hidden="1" customHeight="1" x14ac:dyDescent="0.25">
      <c r="A110" s="1"/>
      <c r="B110" s="1"/>
      <c r="C110" s="6"/>
      <c r="D110" s="21"/>
      <c r="E110" s="21"/>
      <c r="F110" s="21"/>
      <c r="G110" s="20"/>
      <c r="H110" s="31"/>
      <c r="I110" s="31"/>
      <c r="J110" s="51"/>
      <c r="K110" s="51"/>
      <c r="L110" s="20"/>
    </row>
    <row r="111" spans="1:12" ht="15" customHeight="1" x14ac:dyDescent="0.25">
      <c r="A111" s="48" t="s">
        <v>4</v>
      </c>
      <c r="B111" s="48" t="s">
        <v>121</v>
      </c>
      <c r="C111" s="3">
        <v>0</v>
      </c>
      <c r="D111" s="3">
        <v>4000</v>
      </c>
      <c r="E111" s="3">
        <v>171365.57</v>
      </c>
      <c r="F111" s="3">
        <f>G111-D111</f>
        <v>-4000</v>
      </c>
      <c r="G111" s="3"/>
      <c r="H111" s="29" t="str">
        <f>IF(C111&lt;&gt;0,0/C111,"-")</f>
        <v>-</v>
      </c>
      <c r="I111" s="29">
        <f>IF(D111&lt;&gt;0,E111/D111,"-")</f>
        <v>42.841392500000005</v>
      </c>
      <c r="J111" s="59">
        <v>3395</v>
      </c>
      <c r="K111" s="59">
        <v>3395</v>
      </c>
      <c r="L111" s="49">
        <v>0</v>
      </c>
    </row>
    <row r="112" spans="1:12" hidden="1" x14ac:dyDescent="0.25">
      <c r="A112" s="1"/>
      <c r="B112" s="1"/>
      <c r="C112" s="6"/>
      <c r="D112" s="3"/>
      <c r="E112" s="3"/>
      <c r="F112" s="3"/>
      <c r="G112" s="3"/>
      <c r="H112" s="29"/>
      <c r="I112" s="29"/>
      <c r="J112" s="59"/>
      <c r="K112" s="59"/>
      <c r="L112" s="3"/>
    </row>
    <row r="113" spans="1:12" hidden="1" x14ac:dyDescent="0.25">
      <c r="A113" s="1"/>
      <c r="B113" s="1"/>
      <c r="C113" s="6"/>
      <c r="D113" s="6"/>
      <c r="E113" s="6"/>
      <c r="F113" s="6"/>
      <c r="G113" s="20"/>
      <c r="H113" s="31"/>
      <c r="I113" s="31"/>
      <c r="J113" s="51"/>
      <c r="K113" s="51"/>
      <c r="L113" s="20"/>
    </row>
    <row r="114" spans="1:12" ht="20.100000000000001" hidden="1" customHeight="1" x14ac:dyDescent="0.25">
      <c r="A114" s="1"/>
      <c r="B114" s="1"/>
      <c r="C114" s="6"/>
      <c r="D114" s="6"/>
      <c r="E114" s="6"/>
      <c r="F114" s="6"/>
      <c r="G114" s="20"/>
      <c r="H114" s="31"/>
      <c r="I114" s="31"/>
      <c r="J114" s="51"/>
      <c r="K114" s="51"/>
      <c r="L114" s="20"/>
    </row>
    <row r="115" spans="1:12" ht="18" customHeight="1" x14ac:dyDescent="0.25">
      <c r="A115" s="45" t="s">
        <v>3</v>
      </c>
      <c r="B115" s="45" t="s">
        <v>118</v>
      </c>
      <c r="C115" s="27">
        <f>SUBTOTAL(9,C116:C124)</f>
        <v>0</v>
      </c>
      <c r="D115" s="27">
        <f>SUBTOTAL(9,D116:D124)</f>
        <v>1330</v>
      </c>
      <c r="E115" s="27">
        <f>SUBTOTAL(9,E116:E124)</f>
        <v>0</v>
      </c>
      <c r="F115" s="27">
        <f>G115-D115</f>
        <v>-1330</v>
      </c>
      <c r="G115" s="27">
        <f>SUBTOTAL(9,G116:G124)</f>
        <v>0</v>
      </c>
      <c r="H115" s="35" t="str">
        <f>IF(C115&lt;&gt;0,E115/C115,"-")</f>
        <v>-</v>
      </c>
      <c r="I115" s="35">
        <f>IF(D115&lt;&gt;0,E115/D115,"-")</f>
        <v>0</v>
      </c>
      <c r="J115" s="56">
        <f>SUBTOTAL(9,J116:J124)</f>
        <v>1330</v>
      </c>
      <c r="K115" s="56">
        <f>SUBTOTAL(9,K116:K124)</f>
        <v>1330</v>
      </c>
      <c r="L115" s="27">
        <f>SUBTOTAL(9,L116:L124)</f>
        <v>0</v>
      </c>
    </row>
    <row r="116" spans="1:12" ht="30" hidden="1" customHeight="1" x14ac:dyDescent="0.25">
      <c r="A116" s="1"/>
      <c r="B116" s="1"/>
      <c r="C116" s="6"/>
      <c r="D116" s="14"/>
      <c r="E116" s="14"/>
      <c r="F116" s="14"/>
      <c r="G116" s="20"/>
      <c r="H116" s="31"/>
      <c r="I116" s="31"/>
      <c r="J116" s="51"/>
      <c r="K116" s="51"/>
      <c r="L116" s="20"/>
    </row>
    <row r="117" spans="1:12" ht="18" customHeight="1" x14ac:dyDescent="0.25">
      <c r="A117" s="46" t="s">
        <v>0</v>
      </c>
      <c r="B117" s="46" t="s">
        <v>119</v>
      </c>
      <c r="C117" s="25">
        <f>SUBTOTAL(9,C118:C123)</f>
        <v>0</v>
      </c>
      <c r="D117" s="25">
        <f>SUBTOTAL(9,D118:D123)</f>
        <v>1330</v>
      </c>
      <c r="E117" s="25">
        <f>SUBTOTAL(9,E118:E123)</f>
        <v>0</v>
      </c>
      <c r="F117" s="25">
        <f>G117-D117</f>
        <v>-1330</v>
      </c>
      <c r="G117" s="25">
        <f>SUBTOTAL(9,G118:G123)</f>
        <v>0</v>
      </c>
      <c r="H117" s="36" t="str">
        <f>IF(C117&lt;&gt;0,E117/C117,"-")</f>
        <v>-</v>
      </c>
      <c r="I117" s="36">
        <f>IF(D117&lt;&gt;0,E117/D117,"-")</f>
        <v>0</v>
      </c>
      <c r="J117" s="57">
        <f>SUBTOTAL(9,J118:J123)</f>
        <v>1330</v>
      </c>
      <c r="K117" s="57">
        <f>SUBTOTAL(9,K118:K123)</f>
        <v>1330</v>
      </c>
      <c r="L117" s="25">
        <f>SUBTOTAL(9,L118:L123)</f>
        <v>0</v>
      </c>
    </row>
    <row r="118" spans="1:12" ht="22.5" hidden="1" customHeight="1" x14ac:dyDescent="0.25">
      <c r="A118" s="1"/>
      <c r="B118" s="1"/>
      <c r="C118" s="6"/>
      <c r="D118" s="14"/>
      <c r="E118" s="14"/>
      <c r="F118" s="14"/>
      <c r="G118" s="14"/>
      <c r="H118" s="37"/>
      <c r="I118" s="37"/>
      <c r="J118" s="58"/>
      <c r="K118" s="58"/>
      <c r="L118" s="14"/>
    </row>
    <row r="119" spans="1:12" ht="409.6" hidden="1" customHeight="1" x14ac:dyDescent="0.25">
      <c r="A119" s="47" t="s">
        <v>4</v>
      </c>
      <c r="B119" s="47" t="s">
        <v>121</v>
      </c>
      <c r="C119" s="14">
        <f>SUBTOTAL(9,C120:C122)</f>
        <v>0</v>
      </c>
      <c r="D119" s="14">
        <f>SUBTOTAL(9,D120:D122)</f>
        <v>1330</v>
      </c>
      <c r="E119" s="14">
        <f>SUBTOTAL(9,E120:E122)</f>
        <v>0</v>
      </c>
      <c r="F119" s="14">
        <f>G119-D119</f>
        <v>-1330</v>
      </c>
      <c r="G119" s="14">
        <f>SUBTOTAL(9,G120:G122)</f>
        <v>0</v>
      </c>
      <c r="H119" s="37" t="str">
        <f>IF(C119&lt;&gt;0,E119/C119,"-")</f>
        <v>-</v>
      </c>
      <c r="I119" s="37">
        <f>IF(D119&lt;&gt;0,E119/D119,"-")</f>
        <v>0</v>
      </c>
      <c r="J119" s="58">
        <f>SUBTOTAL(9,J120:J122)</f>
        <v>1330</v>
      </c>
      <c r="K119" s="58">
        <f>SUBTOTAL(9,K120:K122)</f>
        <v>1330</v>
      </c>
      <c r="L119" s="14">
        <f>SUBTOTAL(9,L120:L122)</f>
        <v>0</v>
      </c>
    </row>
    <row r="120" spans="1:12" ht="30" hidden="1" customHeight="1" x14ac:dyDescent="0.25">
      <c r="A120" s="1"/>
      <c r="B120" s="1"/>
      <c r="C120" s="6"/>
      <c r="D120" s="21"/>
      <c r="E120" s="21"/>
      <c r="F120" s="21"/>
      <c r="G120" s="20"/>
      <c r="H120" s="31"/>
      <c r="I120" s="31"/>
      <c r="J120" s="51"/>
      <c r="K120" s="51"/>
      <c r="L120" s="20"/>
    </row>
    <row r="121" spans="1:12" ht="15" customHeight="1" x14ac:dyDescent="0.25">
      <c r="A121" s="48" t="s">
        <v>4</v>
      </c>
      <c r="B121" s="48" t="s">
        <v>121</v>
      </c>
      <c r="C121" s="3">
        <v>0</v>
      </c>
      <c r="D121" s="3">
        <v>1330</v>
      </c>
      <c r="E121" s="3">
        <v>0</v>
      </c>
      <c r="F121" s="3">
        <f>G121-D121</f>
        <v>-1330</v>
      </c>
      <c r="G121" s="3"/>
      <c r="H121" s="29" t="str">
        <f>IF(C121&lt;&gt;0,0/C121,"-")</f>
        <v>-</v>
      </c>
      <c r="I121" s="29">
        <f>IF(D121&lt;&gt;0,E121/D121,"-")</f>
        <v>0</v>
      </c>
      <c r="J121" s="59">
        <v>1330</v>
      </c>
      <c r="K121" s="59">
        <v>1330</v>
      </c>
      <c r="L121" s="49">
        <v>0</v>
      </c>
    </row>
    <row r="122" spans="1:12" hidden="1" x14ac:dyDescent="0.25">
      <c r="A122" s="1"/>
      <c r="B122" s="1"/>
      <c r="C122" s="6"/>
      <c r="D122" s="3"/>
      <c r="E122" s="3"/>
      <c r="F122" s="3"/>
      <c r="G122" s="3"/>
      <c r="H122" s="29"/>
      <c r="I122" s="29"/>
      <c r="J122" s="59"/>
      <c r="K122" s="59"/>
      <c r="L122" s="3"/>
    </row>
    <row r="123" spans="1:12" hidden="1" x14ac:dyDescent="0.25">
      <c r="A123" s="1"/>
      <c r="B123" s="1"/>
      <c r="C123" s="6"/>
      <c r="D123" s="6"/>
      <c r="E123" s="6"/>
      <c r="F123" s="6"/>
      <c r="G123" s="20"/>
      <c r="H123" s="31"/>
      <c r="I123" s="31"/>
      <c r="J123" s="51"/>
      <c r="K123" s="51"/>
      <c r="L123" s="20"/>
    </row>
    <row r="124" spans="1:12" ht="20.100000000000001" hidden="1" customHeight="1" x14ac:dyDescent="0.25">
      <c r="A124" s="1"/>
      <c r="B124" s="1"/>
      <c r="C124" s="6"/>
      <c r="D124" s="6"/>
      <c r="E124" s="6"/>
      <c r="F124" s="6"/>
      <c r="G124" s="20"/>
      <c r="H124" s="31"/>
      <c r="I124" s="31"/>
      <c r="J124" s="51"/>
      <c r="K124" s="51"/>
      <c r="L124" s="20"/>
    </row>
    <row r="125" spans="1:12" ht="18" customHeight="1" x14ac:dyDescent="0.25">
      <c r="A125" s="45" t="s">
        <v>15</v>
      </c>
      <c r="B125" s="45" t="s">
        <v>173</v>
      </c>
      <c r="C125" s="27">
        <f>SUBTOTAL(9,C126:C134)</f>
        <v>0</v>
      </c>
      <c r="D125" s="27">
        <f>SUBTOTAL(9,D126:D134)</f>
        <v>1330</v>
      </c>
      <c r="E125" s="27">
        <f>SUBTOTAL(9,E126:E134)</f>
        <v>0</v>
      </c>
      <c r="F125" s="27">
        <f>G125-D125</f>
        <v>-1330</v>
      </c>
      <c r="G125" s="27">
        <f>SUBTOTAL(9,G126:G134)</f>
        <v>0</v>
      </c>
      <c r="H125" s="35" t="str">
        <f>IF(C125&lt;&gt;0,E125/C125,"-")</f>
        <v>-</v>
      </c>
      <c r="I125" s="35">
        <f>IF(D125&lt;&gt;0,E125/D125,"-")</f>
        <v>0</v>
      </c>
      <c r="J125" s="56">
        <f>SUBTOTAL(9,J126:J134)</f>
        <v>1330</v>
      </c>
      <c r="K125" s="56">
        <f>SUBTOTAL(9,K126:K134)</f>
        <v>1330</v>
      </c>
      <c r="L125" s="27">
        <f>SUBTOTAL(9,L126:L134)</f>
        <v>0</v>
      </c>
    </row>
    <row r="126" spans="1:12" ht="30" hidden="1" customHeight="1" x14ac:dyDescent="0.25">
      <c r="A126" s="1"/>
      <c r="B126" s="1"/>
      <c r="C126" s="6"/>
      <c r="D126" s="14"/>
      <c r="E126" s="14"/>
      <c r="F126" s="14"/>
      <c r="G126" s="20"/>
      <c r="H126" s="31"/>
      <c r="I126" s="31"/>
      <c r="J126" s="51"/>
      <c r="K126" s="51"/>
      <c r="L126" s="20"/>
    </row>
    <row r="127" spans="1:12" ht="18" customHeight="1" x14ac:dyDescent="0.25">
      <c r="A127" s="46" t="s">
        <v>0</v>
      </c>
      <c r="B127" s="46" t="s">
        <v>119</v>
      </c>
      <c r="C127" s="25">
        <f>SUBTOTAL(9,C128:C133)</f>
        <v>0</v>
      </c>
      <c r="D127" s="25">
        <f>SUBTOTAL(9,D128:D133)</f>
        <v>1330</v>
      </c>
      <c r="E127" s="25">
        <f>SUBTOTAL(9,E128:E133)</f>
        <v>0</v>
      </c>
      <c r="F127" s="25">
        <f>G127-D127</f>
        <v>-1330</v>
      </c>
      <c r="G127" s="25">
        <f>SUBTOTAL(9,G128:G133)</f>
        <v>0</v>
      </c>
      <c r="H127" s="36" t="str">
        <f>IF(C127&lt;&gt;0,E127/C127,"-")</f>
        <v>-</v>
      </c>
      <c r="I127" s="36">
        <f>IF(D127&lt;&gt;0,E127/D127,"-")</f>
        <v>0</v>
      </c>
      <c r="J127" s="57">
        <f>SUBTOTAL(9,J128:J133)</f>
        <v>1330</v>
      </c>
      <c r="K127" s="57">
        <f>SUBTOTAL(9,K128:K133)</f>
        <v>1330</v>
      </c>
      <c r="L127" s="25">
        <f>SUBTOTAL(9,L128:L133)</f>
        <v>0</v>
      </c>
    </row>
    <row r="128" spans="1:12" ht="22.5" hidden="1" customHeight="1" x14ac:dyDescent="0.25">
      <c r="A128" s="1"/>
      <c r="B128" s="1"/>
      <c r="C128" s="6"/>
      <c r="D128" s="14"/>
      <c r="E128" s="14"/>
      <c r="F128" s="14"/>
      <c r="G128" s="14"/>
      <c r="H128" s="37"/>
      <c r="I128" s="37"/>
      <c r="J128" s="58"/>
      <c r="K128" s="58"/>
      <c r="L128" s="14"/>
    </row>
    <row r="129" spans="1:12" ht="409.6" hidden="1" customHeight="1" x14ac:dyDescent="0.25">
      <c r="A129" s="47" t="s">
        <v>4</v>
      </c>
      <c r="B129" s="47" t="s">
        <v>121</v>
      </c>
      <c r="C129" s="14">
        <f>SUBTOTAL(9,C130:C132)</f>
        <v>0</v>
      </c>
      <c r="D129" s="14">
        <f>SUBTOTAL(9,D130:D132)</f>
        <v>1330</v>
      </c>
      <c r="E129" s="14">
        <f>SUBTOTAL(9,E130:E132)</f>
        <v>0</v>
      </c>
      <c r="F129" s="14">
        <f>G129-D129</f>
        <v>-1330</v>
      </c>
      <c r="G129" s="14">
        <f>SUBTOTAL(9,G130:G132)</f>
        <v>0</v>
      </c>
      <c r="H129" s="37" t="str">
        <f>IF(C129&lt;&gt;0,E129/C129,"-")</f>
        <v>-</v>
      </c>
      <c r="I129" s="37">
        <f>IF(D129&lt;&gt;0,E129/D129,"-")</f>
        <v>0</v>
      </c>
      <c r="J129" s="58">
        <f>SUBTOTAL(9,J130:J132)</f>
        <v>1330</v>
      </c>
      <c r="K129" s="58">
        <f>SUBTOTAL(9,K130:K132)</f>
        <v>1330</v>
      </c>
      <c r="L129" s="14">
        <f>SUBTOTAL(9,L130:L132)</f>
        <v>0</v>
      </c>
    </row>
    <row r="130" spans="1:12" ht="30" hidden="1" customHeight="1" x14ac:dyDescent="0.25">
      <c r="A130" s="1"/>
      <c r="B130" s="1"/>
      <c r="C130" s="6"/>
      <c r="D130" s="21"/>
      <c r="E130" s="21"/>
      <c r="F130" s="21"/>
      <c r="G130" s="20"/>
      <c r="H130" s="31"/>
      <c r="I130" s="31"/>
      <c r="J130" s="51"/>
      <c r="K130" s="51"/>
      <c r="L130" s="20"/>
    </row>
    <row r="131" spans="1:12" ht="15" customHeight="1" x14ac:dyDescent="0.25">
      <c r="A131" s="48" t="s">
        <v>4</v>
      </c>
      <c r="B131" s="48" t="s">
        <v>121</v>
      </c>
      <c r="C131" s="3">
        <v>0</v>
      </c>
      <c r="D131" s="3">
        <v>1330</v>
      </c>
      <c r="E131" s="3">
        <v>0</v>
      </c>
      <c r="F131" s="3">
        <f>G131-D131</f>
        <v>-1330</v>
      </c>
      <c r="G131" s="3"/>
      <c r="H131" s="29" t="str">
        <f>IF(C131&lt;&gt;0,0/C131,"-")</f>
        <v>-</v>
      </c>
      <c r="I131" s="29">
        <f>IF(D131&lt;&gt;0,E131/D131,"-")</f>
        <v>0</v>
      </c>
      <c r="J131" s="59">
        <v>1330</v>
      </c>
      <c r="K131" s="59">
        <v>1330</v>
      </c>
      <c r="L131" s="49">
        <v>0</v>
      </c>
    </row>
    <row r="132" spans="1:12" hidden="1" x14ac:dyDescent="0.25">
      <c r="A132" s="1"/>
      <c r="B132" s="1"/>
      <c r="C132" s="6"/>
      <c r="D132" s="3"/>
      <c r="E132" s="3"/>
      <c r="F132" s="3"/>
      <c r="G132" s="3"/>
      <c r="H132" s="29"/>
      <c r="I132" s="29"/>
      <c r="J132" s="59"/>
      <c r="K132" s="59"/>
      <c r="L132" s="3"/>
    </row>
    <row r="133" spans="1:12" hidden="1" x14ac:dyDescent="0.25">
      <c r="A133" s="1"/>
      <c r="B133" s="1"/>
      <c r="C133" s="6"/>
      <c r="D133" s="6"/>
      <c r="E133" s="6"/>
      <c r="F133" s="6"/>
      <c r="G133" s="20"/>
      <c r="H133" s="31"/>
      <c r="I133" s="31"/>
      <c r="J133" s="51"/>
      <c r="K133" s="51"/>
      <c r="L133" s="20"/>
    </row>
    <row r="134" spans="1:12" ht="20.100000000000001" hidden="1" customHeight="1" x14ac:dyDescent="0.25">
      <c r="A134" s="1"/>
      <c r="B134" s="1"/>
      <c r="C134" s="6"/>
      <c r="D134" s="6"/>
      <c r="E134" s="6"/>
      <c r="F134" s="6"/>
      <c r="G134" s="20"/>
      <c r="H134" s="31"/>
      <c r="I134" s="31"/>
      <c r="J134" s="51"/>
      <c r="K134" s="51"/>
      <c r="L134" s="20"/>
    </row>
    <row r="135" spans="1:12" ht="20.100000000000001" hidden="1" customHeight="1" x14ac:dyDescent="0.25">
      <c r="A135" s="1"/>
      <c r="B135" s="1"/>
      <c r="C135" s="6"/>
      <c r="D135" s="6"/>
      <c r="E135" s="6"/>
      <c r="F135" s="6"/>
      <c r="G135" s="20"/>
      <c r="H135" s="31"/>
      <c r="I135" s="31"/>
      <c r="J135" s="51"/>
      <c r="K135" s="51"/>
      <c r="L135" s="20"/>
    </row>
    <row r="136" spans="1:12" ht="20.100000000000001" hidden="1" customHeight="1" x14ac:dyDescent="0.25">
      <c r="A136" s="1"/>
      <c r="B136" s="1"/>
      <c r="C136" s="6"/>
      <c r="D136" s="6"/>
      <c r="E136" s="6"/>
      <c r="F136" s="6"/>
      <c r="G136" s="20"/>
      <c r="H136" s="31"/>
      <c r="I136" s="31"/>
      <c r="J136" s="51"/>
      <c r="K136" s="51"/>
      <c r="L136" s="20"/>
    </row>
    <row r="137" spans="1:12" ht="18" customHeight="1" x14ac:dyDescent="0.25">
      <c r="A137" s="43" t="s">
        <v>21</v>
      </c>
      <c r="B137" s="43" t="s">
        <v>202</v>
      </c>
      <c r="C137" s="24">
        <f>SUBTOTAL(9,C138:C170)</f>
        <v>0</v>
      </c>
      <c r="D137" s="24">
        <f>SUBTOTAL(9,D138:D170)</f>
        <v>10725</v>
      </c>
      <c r="E137" s="24">
        <f>SUBTOTAL(9,E138:E170)</f>
        <v>10457.600000000002</v>
      </c>
      <c r="F137" s="24">
        <f>G137-D137</f>
        <v>-10725</v>
      </c>
      <c r="G137" s="24">
        <f>SUBTOTAL(9,G138:G170)</f>
        <v>0</v>
      </c>
      <c r="H137" s="33" t="str">
        <f>IF(C137&lt;&gt;0,E137/C137,"-")</f>
        <v>-</v>
      </c>
      <c r="I137" s="33">
        <f>IF(D137&lt;&gt;0,E137/D137,"-")</f>
        <v>0.97506759906759932</v>
      </c>
      <c r="J137" s="54">
        <f>SUBTOTAL(9,J138:J170)</f>
        <v>10865</v>
      </c>
      <c r="K137" s="54">
        <f>SUBTOTAL(9,K138:K170)</f>
        <v>10865</v>
      </c>
      <c r="L137" s="24">
        <f>SUBTOTAL(9,L138:L170)</f>
        <v>0</v>
      </c>
    </row>
    <row r="138" spans="1:12" ht="30" hidden="1" customHeight="1" x14ac:dyDescent="0.25">
      <c r="A138" s="1"/>
      <c r="B138" s="1"/>
      <c r="C138" s="6"/>
      <c r="D138" s="12"/>
      <c r="E138" s="12"/>
      <c r="F138" s="12"/>
      <c r="G138" s="20"/>
      <c r="H138" s="31"/>
      <c r="I138" s="31"/>
      <c r="J138" s="51"/>
      <c r="K138" s="51"/>
      <c r="L138" s="20"/>
    </row>
    <row r="139" spans="1:12" ht="18" customHeight="1" x14ac:dyDescent="0.25">
      <c r="A139" s="44" t="s">
        <v>61</v>
      </c>
      <c r="B139" s="44" t="s">
        <v>109</v>
      </c>
      <c r="C139" s="26">
        <f>SUBTOTAL(9,C140:C169)</f>
        <v>0</v>
      </c>
      <c r="D139" s="26">
        <f>SUBTOTAL(9,D140:D169)</f>
        <v>10725</v>
      </c>
      <c r="E139" s="26">
        <f>SUBTOTAL(9,E140:E169)</f>
        <v>10457.600000000002</v>
      </c>
      <c r="F139" s="26">
        <f>G139-D139</f>
        <v>-10725</v>
      </c>
      <c r="G139" s="26">
        <f>SUBTOTAL(9,G140:G169)</f>
        <v>0</v>
      </c>
      <c r="H139" s="34" t="str">
        <f>IF(C139&lt;&gt;0,E139/C139,"-")</f>
        <v>-</v>
      </c>
      <c r="I139" s="34">
        <f>IF(D139&lt;&gt;0,E139/D139,"-")</f>
        <v>0.97506759906759932</v>
      </c>
      <c r="J139" s="55">
        <f>SUBTOTAL(9,J140:J169)</f>
        <v>10865</v>
      </c>
      <c r="K139" s="55">
        <f>SUBTOTAL(9,K140:K169)</f>
        <v>10865</v>
      </c>
      <c r="L139" s="26">
        <f>SUBTOTAL(9,L140:L169)</f>
        <v>0</v>
      </c>
    </row>
    <row r="140" spans="1:12" ht="30" hidden="1" customHeight="1" x14ac:dyDescent="0.25">
      <c r="A140" s="1"/>
      <c r="B140" s="1"/>
      <c r="C140" s="6"/>
      <c r="D140" s="13"/>
      <c r="E140" s="13"/>
      <c r="F140" s="13"/>
      <c r="G140" s="20"/>
      <c r="H140" s="31"/>
      <c r="I140" s="31"/>
      <c r="J140" s="51"/>
      <c r="K140" s="51"/>
      <c r="L140" s="20"/>
    </row>
    <row r="141" spans="1:12" ht="18" customHeight="1" x14ac:dyDescent="0.25">
      <c r="A141" s="45" t="s">
        <v>12</v>
      </c>
      <c r="B141" s="45" t="s">
        <v>187</v>
      </c>
      <c r="C141" s="27">
        <f>SUBTOTAL(9,C142:C154)</f>
        <v>0</v>
      </c>
      <c r="D141" s="27">
        <f>SUBTOTAL(9,D142:D154)</f>
        <v>1610</v>
      </c>
      <c r="E141" s="27">
        <f>SUBTOTAL(9,E142:E154)</f>
        <v>2213.63</v>
      </c>
      <c r="F141" s="27">
        <f>G141-D141</f>
        <v>-1610</v>
      </c>
      <c r="G141" s="27">
        <f>SUBTOTAL(9,G142:G154)</f>
        <v>0</v>
      </c>
      <c r="H141" s="35" t="str">
        <f>IF(C141&lt;&gt;0,E141/C141,"-")</f>
        <v>-</v>
      </c>
      <c r="I141" s="35">
        <f>IF(D141&lt;&gt;0,E141/D141,"-")</f>
        <v>1.3749254658385093</v>
      </c>
      <c r="J141" s="56">
        <f>SUBTOTAL(9,J142:J154)</f>
        <v>1750</v>
      </c>
      <c r="K141" s="56">
        <f>SUBTOTAL(9,K142:K154)</f>
        <v>1750</v>
      </c>
      <c r="L141" s="27">
        <f>SUBTOTAL(9,L142:L154)</f>
        <v>0</v>
      </c>
    </row>
    <row r="142" spans="1:12" ht="30" hidden="1" customHeight="1" x14ac:dyDescent="0.25">
      <c r="A142" s="1"/>
      <c r="B142" s="1"/>
      <c r="C142" s="6"/>
      <c r="D142" s="14"/>
      <c r="E142" s="14"/>
      <c r="F142" s="14"/>
      <c r="G142" s="20"/>
      <c r="H142" s="31"/>
      <c r="I142" s="31"/>
      <c r="J142" s="51"/>
      <c r="K142" s="51"/>
      <c r="L142" s="20"/>
    </row>
    <row r="143" spans="1:12" ht="18" customHeight="1" x14ac:dyDescent="0.25">
      <c r="A143" s="46" t="s">
        <v>0</v>
      </c>
      <c r="B143" s="46" t="s">
        <v>119</v>
      </c>
      <c r="C143" s="25">
        <f>SUBTOTAL(9,C144:C153)</f>
        <v>0</v>
      </c>
      <c r="D143" s="25">
        <f>SUBTOTAL(9,D144:D153)</f>
        <v>1610</v>
      </c>
      <c r="E143" s="25">
        <f>SUBTOTAL(9,E144:E153)</f>
        <v>2213.63</v>
      </c>
      <c r="F143" s="25">
        <f>G143-D143</f>
        <v>-1610</v>
      </c>
      <c r="G143" s="25">
        <f>SUBTOTAL(9,G144:G153)</f>
        <v>0</v>
      </c>
      <c r="H143" s="36" t="str">
        <f>IF(C143&lt;&gt;0,E143/C143,"-")</f>
        <v>-</v>
      </c>
      <c r="I143" s="36">
        <f>IF(D143&lt;&gt;0,E143/D143,"-")</f>
        <v>1.3749254658385093</v>
      </c>
      <c r="J143" s="57">
        <f>SUBTOTAL(9,J144:J153)</f>
        <v>1750</v>
      </c>
      <c r="K143" s="57">
        <f>SUBTOTAL(9,K144:K153)</f>
        <v>1750</v>
      </c>
      <c r="L143" s="25">
        <f>SUBTOTAL(9,L144:L153)</f>
        <v>0</v>
      </c>
    </row>
    <row r="144" spans="1:12" ht="22.5" hidden="1" customHeight="1" x14ac:dyDescent="0.25">
      <c r="A144" s="1"/>
      <c r="B144" s="1"/>
      <c r="C144" s="6"/>
      <c r="D144" s="14"/>
      <c r="E144" s="14"/>
      <c r="F144" s="14"/>
      <c r="G144" s="14"/>
      <c r="H144" s="37"/>
      <c r="I144" s="37"/>
      <c r="J144" s="58"/>
      <c r="K144" s="58"/>
      <c r="L144" s="14"/>
    </row>
    <row r="145" spans="1:12" ht="409.6" hidden="1" customHeight="1" x14ac:dyDescent="0.25">
      <c r="A145" s="47" t="s">
        <v>3</v>
      </c>
      <c r="B145" s="47" t="s">
        <v>125</v>
      </c>
      <c r="C145" s="14">
        <f>SUBTOTAL(9,C146:C148)</f>
        <v>0</v>
      </c>
      <c r="D145" s="14">
        <f>SUBTOTAL(9,D146:D148)</f>
        <v>1470</v>
      </c>
      <c r="E145" s="14">
        <f>SUBTOTAL(9,E146:E148)</f>
        <v>1398.15</v>
      </c>
      <c r="F145" s="14">
        <f>G145-D145</f>
        <v>-1470</v>
      </c>
      <c r="G145" s="14">
        <f>SUBTOTAL(9,G146:G148)</f>
        <v>0</v>
      </c>
      <c r="H145" s="37" t="str">
        <f>IF(C145&lt;&gt;0,E145/C145,"-")</f>
        <v>-</v>
      </c>
      <c r="I145" s="37">
        <f>IF(D145&lt;&gt;0,E145/D145,"-")</f>
        <v>0.95112244897959186</v>
      </c>
      <c r="J145" s="58">
        <f>SUBTOTAL(9,J146:J148)</f>
        <v>1610</v>
      </c>
      <c r="K145" s="58">
        <f>SUBTOTAL(9,K146:K148)</f>
        <v>1610</v>
      </c>
      <c r="L145" s="14">
        <f>SUBTOTAL(9,L146:L148)</f>
        <v>0</v>
      </c>
    </row>
    <row r="146" spans="1:12" ht="30" hidden="1" customHeight="1" x14ac:dyDescent="0.25">
      <c r="A146" s="1"/>
      <c r="B146" s="1"/>
      <c r="C146" s="6"/>
      <c r="D146" s="21"/>
      <c r="E146" s="21"/>
      <c r="F146" s="21"/>
      <c r="G146" s="20"/>
      <c r="H146" s="31"/>
      <c r="I146" s="31"/>
      <c r="J146" s="51"/>
      <c r="K146" s="51"/>
      <c r="L146" s="20"/>
    </row>
    <row r="147" spans="1:12" ht="15" customHeight="1" x14ac:dyDescent="0.25">
      <c r="A147" s="48" t="s">
        <v>3</v>
      </c>
      <c r="B147" s="48" t="s">
        <v>125</v>
      </c>
      <c r="C147" s="3">
        <v>0</v>
      </c>
      <c r="D147" s="3">
        <v>1470</v>
      </c>
      <c r="E147" s="3">
        <v>1398.15</v>
      </c>
      <c r="F147" s="3">
        <f>G147-D147</f>
        <v>-1470</v>
      </c>
      <c r="G147" s="3"/>
      <c r="H147" s="29" t="str">
        <f>IF(C147&lt;&gt;0,0/C147,"-")</f>
        <v>-</v>
      </c>
      <c r="I147" s="29">
        <f>IF(D147&lt;&gt;0,E147/D147,"-")</f>
        <v>0.95112244897959186</v>
      </c>
      <c r="J147" s="59">
        <v>1610</v>
      </c>
      <c r="K147" s="59">
        <v>1610</v>
      </c>
      <c r="L147" s="49">
        <v>0</v>
      </c>
    </row>
    <row r="148" spans="1:12" hidden="1" x14ac:dyDescent="0.25">
      <c r="A148" s="1"/>
      <c r="B148" s="1"/>
      <c r="C148" s="6"/>
      <c r="D148" s="3"/>
      <c r="E148" s="3"/>
      <c r="F148" s="3"/>
      <c r="G148" s="3"/>
      <c r="H148" s="29"/>
      <c r="I148" s="29"/>
      <c r="J148" s="59"/>
      <c r="K148" s="59"/>
      <c r="L148" s="3"/>
    </row>
    <row r="149" spans="1:12" ht="409.6" hidden="1" customHeight="1" x14ac:dyDescent="0.25">
      <c r="A149" s="47" t="s">
        <v>4</v>
      </c>
      <c r="B149" s="47" t="s">
        <v>121</v>
      </c>
      <c r="C149" s="14">
        <f>SUBTOTAL(9,C150:C152)</f>
        <v>0</v>
      </c>
      <c r="D149" s="14">
        <f>SUBTOTAL(9,D150:D152)</f>
        <v>140</v>
      </c>
      <c r="E149" s="14">
        <f>SUBTOTAL(9,E150:E152)</f>
        <v>815.48</v>
      </c>
      <c r="F149" s="14">
        <f>G149-D149</f>
        <v>-140</v>
      </c>
      <c r="G149" s="14">
        <f>SUBTOTAL(9,G150:G152)</f>
        <v>0</v>
      </c>
      <c r="H149" s="37" t="str">
        <f>IF(C149&lt;&gt;0,E149/C149,"-")</f>
        <v>-</v>
      </c>
      <c r="I149" s="37">
        <f>IF(D149&lt;&gt;0,E149/D149,"-")</f>
        <v>5.8248571428571427</v>
      </c>
      <c r="J149" s="58">
        <f>SUBTOTAL(9,J150:J152)</f>
        <v>140</v>
      </c>
      <c r="K149" s="58">
        <f>SUBTOTAL(9,K150:K152)</f>
        <v>140</v>
      </c>
      <c r="L149" s="14">
        <f>SUBTOTAL(9,L150:L152)</f>
        <v>0</v>
      </c>
    </row>
    <row r="150" spans="1:12" ht="30" hidden="1" customHeight="1" x14ac:dyDescent="0.25">
      <c r="A150" s="1"/>
      <c r="B150" s="1"/>
      <c r="C150" s="6"/>
      <c r="D150" s="21"/>
      <c r="E150" s="21"/>
      <c r="F150" s="21"/>
      <c r="G150" s="20"/>
      <c r="H150" s="31"/>
      <c r="I150" s="31"/>
      <c r="J150" s="51"/>
      <c r="K150" s="51"/>
      <c r="L150" s="20"/>
    </row>
    <row r="151" spans="1:12" ht="15" customHeight="1" x14ac:dyDescent="0.25">
      <c r="A151" s="48" t="s">
        <v>4</v>
      </c>
      <c r="B151" s="48" t="s">
        <v>121</v>
      </c>
      <c r="C151" s="3">
        <v>0</v>
      </c>
      <c r="D151" s="3">
        <v>140</v>
      </c>
      <c r="E151" s="3">
        <v>815.48</v>
      </c>
      <c r="F151" s="3">
        <f>G151-D151</f>
        <v>-140</v>
      </c>
      <c r="G151" s="3"/>
      <c r="H151" s="29" t="str">
        <f>IF(C151&lt;&gt;0,0/C151,"-")</f>
        <v>-</v>
      </c>
      <c r="I151" s="29">
        <f>IF(D151&lt;&gt;0,E151/D151,"-")</f>
        <v>5.8248571428571427</v>
      </c>
      <c r="J151" s="59">
        <v>140</v>
      </c>
      <c r="K151" s="59">
        <v>140</v>
      </c>
      <c r="L151" s="49">
        <v>0</v>
      </c>
    </row>
    <row r="152" spans="1:12" hidden="1" x14ac:dyDescent="0.25">
      <c r="A152" s="1"/>
      <c r="B152" s="1"/>
      <c r="C152" s="6"/>
      <c r="D152" s="3"/>
      <c r="E152" s="3"/>
      <c r="F152" s="3"/>
      <c r="G152" s="3"/>
      <c r="H152" s="29"/>
      <c r="I152" s="29"/>
      <c r="J152" s="59"/>
      <c r="K152" s="59"/>
      <c r="L152" s="3"/>
    </row>
    <row r="153" spans="1:12" hidden="1" x14ac:dyDescent="0.25">
      <c r="A153" s="1"/>
      <c r="B153" s="1"/>
      <c r="C153" s="6"/>
      <c r="D153" s="6"/>
      <c r="E153" s="6"/>
      <c r="F153" s="6"/>
      <c r="G153" s="20"/>
      <c r="H153" s="31"/>
      <c r="I153" s="31"/>
      <c r="J153" s="51"/>
      <c r="K153" s="51"/>
      <c r="L153" s="20"/>
    </row>
    <row r="154" spans="1:12" ht="20.100000000000001" hidden="1" customHeight="1" x14ac:dyDescent="0.25">
      <c r="A154" s="1"/>
      <c r="B154" s="1"/>
      <c r="C154" s="6"/>
      <c r="D154" s="6"/>
      <c r="E154" s="6"/>
      <c r="F154" s="6"/>
      <c r="G154" s="20"/>
      <c r="H154" s="31"/>
      <c r="I154" s="31"/>
      <c r="J154" s="51"/>
      <c r="K154" s="51"/>
      <c r="L154" s="20"/>
    </row>
    <row r="155" spans="1:12" ht="18" customHeight="1" x14ac:dyDescent="0.25">
      <c r="A155" s="45" t="s">
        <v>13</v>
      </c>
      <c r="B155" s="45" t="s">
        <v>211</v>
      </c>
      <c r="C155" s="27">
        <f>SUBTOTAL(9,C156:C168)</f>
        <v>0</v>
      </c>
      <c r="D155" s="27">
        <f>SUBTOTAL(9,D156:D168)</f>
        <v>9115</v>
      </c>
      <c r="E155" s="27">
        <f>SUBTOTAL(9,E156:E168)</f>
        <v>8243.9700000000012</v>
      </c>
      <c r="F155" s="27">
        <f>G155-D155</f>
        <v>-9115</v>
      </c>
      <c r="G155" s="27">
        <f>SUBTOTAL(9,G156:G168)</f>
        <v>0</v>
      </c>
      <c r="H155" s="35" t="str">
        <f>IF(C155&lt;&gt;0,E155/C155,"-")</f>
        <v>-</v>
      </c>
      <c r="I155" s="35">
        <f>IF(D155&lt;&gt;0,E155/D155,"-")</f>
        <v>0.90443993417443791</v>
      </c>
      <c r="J155" s="56">
        <f>SUBTOTAL(9,J156:J168)</f>
        <v>9115</v>
      </c>
      <c r="K155" s="56">
        <f>SUBTOTAL(9,K156:K168)</f>
        <v>9115</v>
      </c>
      <c r="L155" s="27">
        <f>SUBTOTAL(9,L156:L168)</f>
        <v>0</v>
      </c>
    </row>
    <row r="156" spans="1:12" ht="30" hidden="1" customHeight="1" x14ac:dyDescent="0.25">
      <c r="A156" s="1"/>
      <c r="B156" s="1"/>
      <c r="C156" s="6"/>
      <c r="D156" s="14"/>
      <c r="E156" s="14"/>
      <c r="F156" s="14"/>
      <c r="G156" s="20"/>
      <c r="H156" s="31"/>
      <c r="I156" s="31"/>
      <c r="J156" s="51"/>
      <c r="K156" s="51"/>
      <c r="L156" s="20"/>
    </row>
    <row r="157" spans="1:12" ht="18" customHeight="1" x14ac:dyDescent="0.25">
      <c r="A157" s="46" t="s">
        <v>0</v>
      </c>
      <c r="B157" s="46" t="s">
        <v>119</v>
      </c>
      <c r="C157" s="25">
        <f>SUBTOTAL(9,C158:C167)</f>
        <v>0</v>
      </c>
      <c r="D157" s="25">
        <f>SUBTOTAL(9,D158:D167)</f>
        <v>9115</v>
      </c>
      <c r="E157" s="25">
        <f>SUBTOTAL(9,E158:E167)</f>
        <v>8243.9700000000012</v>
      </c>
      <c r="F157" s="25">
        <f>G157-D157</f>
        <v>-9115</v>
      </c>
      <c r="G157" s="25">
        <f>SUBTOTAL(9,G158:G167)</f>
        <v>0</v>
      </c>
      <c r="H157" s="36" t="str">
        <f>IF(C157&lt;&gt;0,E157/C157,"-")</f>
        <v>-</v>
      </c>
      <c r="I157" s="36">
        <f>IF(D157&lt;&gt;0,E157/D157,"-")</f>
        <v>0.90443993417443791</v>
      </c>
      <c r="J157" s="57">
        <f>SUBTOTAL(9,J158:J167)</f>
        <v>9115</v>
      </c>
      <c r="K157" s="57">
        <f>SUBTOTAL(9,K158:K167)</f>
        <v>9115</v>
      </c>
      <c r="L157" s="25">
        <f>SUBTOTAL(9,L158:L167)</f>
        <v>0</v>
      </c>
    </row>
    <row r="158" spans="1:12" ht="22.5" hidden="1" customHeight="1" x14ac:dyDescent="0.25">
      <c r="A158" s="1"/>
      <c r="B158" s="1"/>
      <c r="C158" s="6"/>
      <c r="D158" s="14"/>
      <c r="E158" s="14"/>
      <c r="F158" s="14"/>
      <c r="G158" s="14"/>
      <c r="H158" s="37"/>
      <c r="I158" s="37"/>
      <c r="J158" s="58"/>
      <c r="K158" s="58"/>
      <c r="L158" s="14"/>
    </row>
    <row r="159" spans="1:12" ht="409.6" hidden="1" customHeight="1" x14ac:dyDescent="0.25">
      <c r="A159" s="47" t="s">
        <v>3</v>
      </c>
      <c r="B159" s="47" t="s">
        <v>125</v>
      </c>
      <c r="C159" s="14">
        <f>SUBTOTAL(9,C160:C162)</f>
        <v>0</v>
      </c>
      <c r="D159" s="14">
        <f>SUBTOTAL(9,D160:D162)</f>
        <v>8320</v>
      </c>
      <c r="E159" s="14">
        <f>SUBTOTAL(9,E160:E162)</f>
        <v>7922.52</v>
      </c>
      <c r="F159" s="14">
        <f>G159-D159</f>
        <v>-8320</v>
      </c>
      <c r="G159" s="14">
        <f>SUBTOTAL(9,G160:G162)</f>
        <v>0</v>
      </c>
      <c r="H159" s="37" t="str">
        <f>IF(C159&lt;&gt;0,E159/C159,"-")</f>
        <v>-</v>
      </c>
      <c r="I159" s="37">
        <f>IF(D159&lt;&gt;0,E159/D159,"-")</f>
        <v>0.95222596153846162</v>
      </c>
      <c r="J159" s="58">
        <f>SUBTOTAL(9,J160:J162)</f>
        <v>8320</v>
      </c>
      <c r="K159" s="58">
        <f>SUBTOTAL(9,K160:K162)</f>
        <v>8320</v>
      </c>
      <c r="L159" s="14">
        <f>SUBTOTAL(9,L160:L162)</f>
        <v>0</v>
      </c>
    </row>
    <row r="160" spans="1:12" ht="30" hidden="1" customHeight="1" x14ac:dyDescent="0.25">
      <c r="A160" s="1"/>
      <c r="B160" s="1"/>
      <c r="C160" s="6"/>
      <c r="D160" s="21"/>
      <c r="E160" s="21"/>
      <c r="F160" s="21"/>
      <c r="G160" s="20"/>
      <c r="H160" s="31"/>
      <c r="I160" s="31"/>
      <c r="J160" s="51"/>
      <c r="K160" s="51"/>
      <c r="L160" s="20"/>
    </row>
    <row r="161" spans="1:12" ht="15" customHeight="1" x14ac:dyDescent="0.25">
      <c r="A161" s="48" t="s">
        <v>3</v>
      </c>
      <c r="B161" s="48" t="s">
        <v>125</v>
      </c>
      <c r="C161" s="3">
        <v>0</v>
      </c>
      <c r="D161" s="3">
        <v>8320</v>
      </c>
      <c r="E161" s="3">
        <v>7922.52</v>
      </c>
      <c r="F161" s="3">
        <f>G161-D161</f>
        <v>-8320</v>
      </c>
      <c r="G161" s="3"/>
      <c r="H161" s="29" t="str">
        <f>IF(C161&lt;&gt;0,0/C161,"-")</f>
        <v>-</v>
      </c>
      <c r="I161" s="29">
        <f>IF(D161&lt;&gt;0,E161/D161,"-")</f>
        <v>0.95222596153846162</v>
      </c>
      <c r="J161" s="59">
        <v>8320</v>
      </c>
      <c r="K161" s="59">
        <v>8320</v>
      </c>
      <c r="L161" s="49">
        <v>0</v>
      </c>
    </row>
    <row r="162" spans="1:12" hidden="1" x14ac:dyDescent="0.25">
      <c r="A162" s="1"/>
      <c r="B162" s="1"/>
      <c r="C162" s="6"/>
      <c r="D162" s="3"/>
      <c r="E162" s="3"/>
      <c r="F162" s="3"/>
      <c r="G162" s="3"/>
      <c r="H162" s="29"/>
      <c r="I162" s="29"/>
      <c r="J162" s="59"/>
      <c r="K162" s="59"/>
      <c r="L162" s="3"/>
    </row>
    <row r="163" spans="1:12" ht="409.6" hidden="1" customHeight="1" x14ac:dyDescent="0.25">
      <c r="A163" s="47" t="s">
        <v>4</v>
      </c>
      <c r="B163" s="47" t="s">
        <v>121</v>
      </c>
      <c r="C163" s="14">
        <f>SUBTOTAL(9,C164:C166)</f>
        <v>0</v>
      </c>
      <c r="D163" s="14">
        <f>SUBTOTAL(9,D164:D166)</f>
        <v>795</v>
      </c>
      <c r="E163" s="14">
        <f>SUBTOTAL(9,E164:E166)</f>
        <v>321.45</v>
      </c>
      <c r="F163" s="14">
        <f>G163-D163</f>
        <v>-795</v>
      </c>
      <c r="G163" s="14">
        <f>SUBTOTAL(9,G164:G166)</f>
        <v>0</v>
      </c>
      <c r="H163" s="37" t="str">
        <f>IF(C163&lt;&gt;0,E163/C163,"-")</f>
        <v>-</v>
      </c>
      <c r="I163" s="37">
        <f>IF(D163&lt;&gt;0,E163/D163,"-")</f>
        <v>0.40433962264150941</v>
      </c>
      <c r="J163" s="58">
        <f>SUBTOTAL(9,J164:J166)</f>
        <v>795</v>
      </c>
      <c r="K163" s="58">
        <f>SUBTOTAL(9,K164:K166)</f>
        <v>795</v>
      </c>
      <c r="L163" s="14">
        <f>SUBTOTAL(9,L164:L166)</f>
        <v>0</v>
      </c>
    </row>
    <row r="164" spans="1:12" ht="30" hidden="1" customHeight="1" x14ac:dyDescent="0.25">
      <c r="A164" s="1"/>
      <c r="B164" s="1"/>
      <c r="C164" s="6"/>
      <c r="D164" s="21"/>
      <c r="E164" s="21"/>
      <c r="F164" s="21"/>
      <c r="G164" s="20"/>
      <c r="H164" s="31"/>
      <c r="I164" s="31"/>
      <c r="J164" s="51"/>
      <c r="K164" s="51"/>
      <c r="L164" s="20"/>
    </row>
    <row r="165" spans="1:12" ht="15" customHeight="1" x14ac:dyDescent="0.25">
      <c r="A165" s="48" t="s">
        <v>4</v>
      </c>
      <c r="B165" s="48" t="s">
        <v>121</v>
      </c>
      <c r="C165" s="3">
        <v>0</v>
      </c>
      <c r="D165" s="3">
        <v>795</v>
      </c>
      <c r="E165" s="3">
        <v>321.45</v>
      </c>
      <c r="F165" s="3">
        <f>G165-D165</f>
        <v>-795</v>
      </c>
      <c r="G165" s="3"/>
      <c r="H165" s="29" t="str">
        <f>IF(C165&lt;&gt;0,0/C165,"-")</f>
        <v>-</v>
      </c>
      <c r="I165" s="29">
        <f>IF(D165&lt;&gt;0,E165/D165,"-")</f>
        <v>0.40433962264150941</v>
      </c>
      <c r="J165" s="59">
        <v>795</v>
      </c>
      <c r="K165" s="59">
        <v>795</v>
      </c>
      <c r="L165" s="49">
        <v>0</v>
      </c>
    </row>
    <row r="166" spans="1:12" hidden="1" x14ac:dyDescent="0.25">
      <c r="A166" s="1"/>
      <c r="B166" s="1"/>
      <c r="C166" s="6"/>
      <c r="D166" s="3"/>
      <c r="E166" s="3"/>
      <c r="F166" s="3"/>
      <c r="G166" s="3"/>
      <c r="H166" s="29"/>
      <c r="I166" s="29"/>
      <c r="J166" s="59"/>
      <c r="K166" s="59"/>
      <c r="L166" s="3"/>
    </row>
    <row r="167" spans="1:12" hidden="1" x14ac:dyDescent="0.25">
      <c r="A167" s="1"/>
      <c r="B167" s="1"/>
      <c r="C167" s="6"/>
      <c r="D167" s="6"/>
      <c r="E167" s="6"/>
      <c r="F167" s="6"/>
      <c r="G167" s="20"/>
      <c r="H167" s="31"/>
      <c r="I167" s="31"/>
      <c r="J167" s="51"/>
      <c r="K167" s="51"/>
      <c r="L167" s="20"/>
    </row>
    <row r="168" spans="1:12" ht="20.100000000000001" hidden="1" customHeight="1" x14ac:dyDescent="0.25">
      <c r="A168" s="1"/>
      <c r="B168" s="1"/>
      <c r="C168" s="6"/>
      <c r="D168" s="6"/>
      <c r="E168" s="6"/>
      <c r="F168" s="6"/>
      <c r="G168" s="20"/>
      <c r="H168" s="31"/>
      <c r="I168" s="31"/>
      <c r="J168" s="51"/>
      <c r="K168" s="51"/>
      <c r="L168" s="20"/>
    </row>
    <row r="169" spans="1:12" ht="20.100000000000001" hidden="1" customHeight="1" x14ac:dyDescent="0.25">
      <c r="A169" s="1"/>
      <c r="B169" s="1"/>
      <c r="C169" s="6"/>
      <c r="D169" s="6"/>
      <c r="E169" s="6"/>
      <c r="F169" s="6"/>
      <c r="G169" s="20"/>
      <c r="H169" s="31"/>
      <c r="I169" s="31"/>
      <c r="J169" s="51"/>
      <c r="K169" s="51"/>
      <c r="L169" s="20"/>
    </row>
    <row r="170" spans="1:12" ht="20.100000000000001" hidden="1" customHeight="1" x14ac:dyDescent="0.25">
      <c r="A170" s="1"/>
      <c r="B170" s="1"/>
      <c r="C170" s="6"/>
      <c r="D170" s="6"/>
      <c r="E170" s="6"/>
      <c r="F170" s="6"/>
      <c r="G170" s="20"/>
      <c r="H170" s="31"/>
      <c r="I170" s="31"/>
      <c r="J170" s="51"/>
      <c r="K170" s="51"/>
      <c r="L170" s="20"/>
    </row>
    <row r="171" spans="1:12" ht="20.100000000000001" hidden="1" customHeight="1" x14ac:dyDescent="0.25">
      <c r="A171" s="1"/>
      <c r="B171" s="1"/>
      <c r="C171" s="6"/>
      <c r="D171" s="6"/>
      <c r="E171" s="6"/>
      <c r="F171" s="6"/>
      <c r="G171" s="20"/>
      <c r="H171" s="31"/>
      <c r="I171" s="31"/>
      <c r="J171" s="51"/>
      <c r="K171" s="51"/>
      <c r="L171" s="20"/>
    </row>
    <row r="172" spans="1:12" s="16" customFormat="1" ht="18" customHeight="1" x14ac:dyDescent="0.25">
      <c r="A172" s="42" t="s">
        <v>40</v>
      </c>
      <c r="B172" s="42" t="s">
        <v>201</v>
      </c>
      <c r="C172" s="23">
        <f>SUBTOTAL(9,C173:C295)</f>
        <v>0</v>
      </c>
      <c r="D172" s="23">
        <f>SUBTOTAL(9,D173:D295)</f>
        <v>306560</v>
      </c>
      <c r="E172" s="23">
        <f>SUBTOTAL(9,E173:E295)</f>
        <v>326795.56999999995</v>
      </c>
      <c r="F172" s="23">
        <f>G172-D172</f>
        <v>-306560</v>
      </c>
      <c r="G172" s="23">
        <f>SUBTOTAL(9,G173:G295)</f>
        <v>0</v>
      </c>
      <c r="H172" s="32" t="str">
        <f>IF(C172&lt;&gt;0,E172/C172,"-")</f>
        <v>-</v>
      </c>
      <c r="I172" s="32">
        <f>IF(D172&lt;&gt;0,E172/D172,"-")</f>
        <v>1.0660085138308975</v>
      </c>
      <c r="J172" s="53">
        <f>SUBTOTAL(9,J173:J295)</f>
        <v>123815</v>
      </c>
      <c r="K172" s="53">
        <f>SUBTOTAL(9,K173:K295)</f>
        <v>123815</v>
      </c>
      <c r="L172" s="23">
        <f>SUBTOTAL(9,L173:L295)</f>
        <v>0</v>
      </c>
    </row>
    <row r="173" spans="1:12" ht="30" hidden="1" customHeight="1" x14ac:dyDescent="0.25">
      <c r="A173" s="1"/>
      <c r="B173" s="1"/>
      <c r="C173" s="6"/>
      <c r="D173" s="11"/>
      <c r="E173" s="11"/>
      <c r="F173" s="11"/>
      <c r="G173" s="20"/>
      <c r="H173" s="31"/>
      <c r="I173" s="31"/>
      <c r="J173" s="51"/>
      <c r="K173" s="51"/>
      <c r="L173" s="20"/>
    </row>
    <row r="174" spans="1:12" ht="18" customHeight="1" x14ac:dyDescent="0.25">
      <c r="A174" s="43" t="s">
        <v>26</v>
      </c>
      <c r="B174" s="43" t="s">
        <v>112</v>
      </c>
      <c r="C174" s="24">
        <f>SUBTOTAL(9,C175:C216)</f>
        <v>0</v>
      </c>
      <c r="D174" s="24">
        <f>SUBTOTAL(9,D175:D216)</f>
        <v>40000</v>
      </c>
      <c r="E174" s="24">
        <f>SUBTOTAL(9,E175:E216)</f>
        <v>53625.61</v>
      </c>
      <c r="F174" s="24">
        <f>G174-D174</f>
        <v>-40000</v>
      </c>
      <c r="G174" s="24">
        <f>SUBTOTAL(9,G175:G216)</f>
        <v>0</v>
      </c>
      <c r="H174" s="33" t="str">
        <f>IF(C174&lt;&gt;0,E174/C174,"-")</f>
        <v>-</v>
      </c>
      <c r="I174" s="33">
        <f>IF(D174&lt;&gt;0,E174/D174,"-")</f>
        <v>1.3406402500000001</v>
      </c>
      <c r="J174" s="54">
        <f>SUBTOTAL(9,J175:J216)</f>
        <v>80000</v>
      </c>
      <c r="K174" s="54">
        <f>SUBTOTAL(9,K175:K216)</f>
        <v>80000</v>
      </c>
      <c r="L174" s="24">
        <f>SUBTOTAL(9,L175:L216)</f>
        <v>0</v>
      </c>
    </row>
    <row r="175" spans="1:12" ht="30" hidden="1" customHeight="1" x14ac:dyDescent="0.25">
      <c r="A175" s="1"/>
      <c r="B175" s="1"/>
      <c r="C175" s="6"/>
      <c r="D175" s="12"/>
      <c r="E175" s="12"/>
      <c r="F175" s="12"/>
      <c r="G175" s="20"/>
      <c r="H175" s="31"/>
      <c r="I175" s="31"/>
      <c r="J175" s="51"/>
      <c r="K175" s="51"/>
      <c r="L175" s="20"/>
    </row>
    <row r="176" spans="1:12" ht="18" customHeight="1" x14ac:dyDescent="0.25">
      <c r="A176" s="44" t="s">
        <v>62</v>
      </c>
      <c r="B176" s="44" t="s">
        <v>215</v>
      </c>
      <c r="C176" s="26">
        <f>SUBTOTAL(9,C177:C215)</f>
        <v>0</v>
      </c>
      <c r="D176" s="26">
        <f>SUBTOTAL(9,D177:D215)</f>
        <v>40000</v>
      </c>
      <c r="E176" s="26">
        <f>SUBTOTAL(9,E177:E215)</f>
        <v>53625.61</v>
      </c>
      <c r="F176" s="26">
        <f>G176-D176</f>
        <v>-40000</v>
      </c>
      <c r="G176" s="26">
        <f>SUBTOTAL(9,G177:G215)</f>
        <v>0</v>
      </c>
      <c r="H176" s="34" t="str">
        <f>IF(C176&lt;&gt;0,E176/C176,"-")</f>
        <v>-</v>
      </c>
      <c r="I176" s="34">
        <f>IF(D176&lt;&gt;0,E176/D176,"-")</f>
        <v>1.3406402500000001</v>
      </c>
      <c r="J176" s="55">
        <f>SUBTOTAL(9,J177:J215)</f>
        <v>80000</v>
      </c>
      <c r="K176" s="55">
        <f>SUBTOTAL(9,K177:K215)</f>
        <v>80000</v>
      </c>
      <c r="L176" s="26">
        <f>SUBTOTAL(9,L177:L215)</f>
        <v>0</v>
      </c>
    </row>
    <row r="177" spans="1:12" ht="30" hidden="1" customHeight="1" x14ac:dyDescent="0.25">
      <c r="A177" s="1"/>
      <c r="B177" s="1"/>
      <c r="C177" s="6"/>
      <c r="D177" s="13"/>
      <c r="E177" s="13"/>
      <c r="F177" s="13"/>
      <c r="G177" s="20"/>
      <c r="H177" s="31"/>
      <c r="I177" s="31"/>
      <c r="J177" s="51"/>
      <c r="K177" s="51"/>
      <c r="L177" s="20"/>
    </row>
    <row r="178" spans="1:12" ht="18" customHeight="1" x14ac:dyDescent="0.25">
      <c r="A178" s="45" t="s">
        <v>2</v>
      </c>
      <c r="B178" s="45" t="s">
        <v>150</v>
      </c>
      <c r="C178" s="27">
        <f>SUBTOTAL(9,C179:C187)</f>
        <v>0</v>
      </c>
      <c r="D178" s="27">
        <f>SUBTOTAL(9,D179:D187)</f>
        <v>0</v>
      </c>
      <c r="E178" s="27">
        <f>SUBTOTAL(9,E179:E187)</f>
        <v>53625.61</v>
      </c>
      <c r="F178" s="27">
        <f>G178-D178</f>
        <v>0</v>
      </c>
      <c r="G178" s="27">
        <f>SUBTOTAL(9,G179:G187)</f>
        <v>0</v>
      </c>
      <c r="H178" s="35" t="str">
        <f>IF(C178&lt;&gt;0,E178/C178,"-")</f>
        <v>-</v>
      </c>
      <c r="I178" s="35" t="str">
        <f>IF(D178&lt;&gt;0,E178/D178,"-")</f>
        <v>-</v>
      </c>
      <c r="J178" s="56">
        <f>SUBTOTAL(9,J179:J187)</f>
        <v>0</v>
      </c>
      <c r="K178" s="56">
        <f>SUBTOTAL(9,K179:K187)</f>
        <v>0</v>
      </c>
      <c r="L178" s="27">
        <f>SUBTOTAL(9,L179:L187)</f>
        <v>0</v>
      </c>
    </row>
    <row r="179" spans="1:12" ht="30" hidden="1" customHeight="1" x14ac:dyDescent="0.25">
      <c r="A179" s="1"/>
      <c r="B179" s="1"/>
      <c r="C179" s="6"/>
      <c r="D179" s="14"/>
      <c r="E179" s="14"/>
      <c r="F179" s="14"/>
      <c r="G179" s="20"/>
      <c r="H179" s="31"/>
      <c r="I179" s="31"/>
      <c r="J179" s="51"/>
      <c r="K179" s="51"/>
      <c r="L179" s="20"/>
    </row>
    <row r="180" spans="1:12" ht="18" customHeight="1" x14ac:dyDescent="0.25">
      <c r="A180" s="46" t="s">
        <v>0</v>
      </c>
      <c r="B180" s="46" t="s">
        <v>119</v>
      </c>
      <c r="C180" s="25">
        <f>SUBTOTAL(9,C181:C186)</f>
        <v>0</v>
      </c>
      <c r="D180" s="25">
        <f>SUBTOTAL(9,D181:D186)</f>
        <v>0</v>
      </c>
      <c r="E180" s="25">
        <f>SUBTOTAL(9,E181:E186)</f>
        <v>53625.61</v>
      </c>
      <c r="F180" s="25">
        <f>G180-D180</f>
        <v>0</v>
      </c>
      <c r="G180" s="25">
        <f>SUBTOTAL(9,G181:G186)</f>
        <v>0</v>
      </c>
      <c r="H180" s="36" t="str">
        <f>IF(C180&lt;&gt;0,E180/C180,"-")</f>
        <v>-</v>
      </c>
      <c r="I180" s="36" t="str">
        <f>IF(D180&lt;&gt;0,E180/D180,"-")</f>
        <v>-</v>
      </c>
      <c r="J180" s="57">
        <f>SUBTOTAL(9,J181:J186)</f>
        <v>0</v>
      </c>
      <c r="K180" s="57">
        <f>SUBTOTAL(9,K181:K186)</f>
        <v>0</v>
      </c>
      <c r="L180" s="25">
        <f>SUBTOTAL(9,L181:L186)</f>
        <v>0</v>
      </c>
    </row>
    <row r="181" spans="1:12" ht="22.5" hidden="1" customHeight="1" x14ac:dyDescent="0.25">
      <c r="A181" s="1"/>
      <c r="B181" s="1"/>
      <c r="C181" s="6"/>
      <c r="D181" s="14"/>
      <c r="E181" s="14"/>
      <c r="F181" s="14"/>
      <c r="G181" s="14"/>
      <c r="H181" s="37"/>
      <c r="I181" s="37"/>
      <c r="J181" s="58"/>
      <c r="K181" s="58"/>
      <c r="L181" s="14"/>
    </row>
    <row r="182" spans="1:12" ht="409.6" hidden="1" customHeight="1" x14ac:dyDescent="0.25">
      <c r="A182" s="47" t="s">
        <v>4</v>
      </c>
      <c r="B182" s="47" t="s">
        <v>121</v>
      </c>
      <c r="C182" s="14">
        <f>SUBTOTAL(9,C183:C185)</f>
        <v>0</v>
      </c>
      <c r="D182" s="14">
        <f>SUBTOTAL(9,D183:D185)</f>
        <v>0</v>
      </c>
      <c r="E182" s="14">
        <f>SUBTOTAL(9,E183:E185)</f>
        <v>53625.61</v>
      </c>
      <c r="F182" s="14">
        <f>G182-D182</f>
        <v>0</v>
      </c>
      <c r="G182" s="14">
        <f>SUBTOTAL(9,G183:G185)</f>
        <v>0</v>
      </c>
      <c r="H182" s="37" t="str">
        <f>IF(C182&lt;&gt;0,E182/C182,"-")</f>
        <v>-</v>
      </c>
      <c r="I182" s="37" t="str">
        <f>IF(D182&lt;&gt;0,E182/D182,"-")</f>
        <v>-</v>
      </c>
      <c r="J182" s="58">
        <f>SUBTOTAL(9,J183:J185)</f>
        <v>0</v>
      </c>
      <c r="K182" s="58">
        <f>SUBTOTAL(9,K183:K185)</f>
        <v>0</v>
      </c>
      <c r="L182" s="14">
        <f>SUBTOTAL(9,L183:L185)</f>
        <v>0</v>
      </c>
    </row>
    <row r="183" spans="1:12" ht="30" hidden="1" customHeight="1" x14ac:dyDescent="0.25">
      <c r="A183" s="1"/>
      <c r="B183" s="1"/>
      <c r="C183" s="6"/>
      <c r="D183" s="21"/>
      <c r="E183" s="21"/>
      <c r="F183" s="21"/>
      <c r="G183" s="20"/>
      <c r="H183" s="31"/>
      <c r="I183" s="31"/>
      <c r="J183" s="51"/>
      <c r="K183" s="51"/>
      <c r="L183" s="20"/>
    </row>
    <row r="184" spans="1:12" ht="15" customHeight="1" x14ac:dyDescent="0.25">
      <c r="A184" s="48" t="s">
        <v>4</v>
      </c>
      <c r="B184" s="48" t="s">
        <v>121</v>
      </c>
      <c r="C184" s="3">
        <v>0</v>
      </c>
      <c r="D184" s="3">
        <v>0</v>
      </c>
      <c r="E184" s="3">
        <v>53625.61</v>
      </c>
      <c r="F184" s="3">
        <f>G184-D184</f>
        <v>0</v>
      </c>
      <c r="G184" s="3"/>
      <c r="H184" s="29" t="str">
        <f>IF(C184&lt;&gt;0,0/C184,"-")</f>
        <v>-</v>
      </c>
      <c r="I184" s="29" t="str">
        <f>IF(D184&lt;&gt;0,E184/D184,"-")</f>
        <v>-</v>
      </c>
      <c r="J184" s="59">
        <v>0</v>
      </c>
      <c r="K184" s="59">
        <v>0</v>
      </c>
      <c r="L184" s="49">
        <v>0</v>
      </c>
    </row>
    <row r="185" spans="1:12" hidden="1" x14ac:dyDescent="0.25">
      <c r="A185" s="1"/>
      <c r="B185" s="1"/>
      <c r="C185" s="6"/>
      <c r="D185" s="3"/>
      <c r="E185" s="3"/>
      <c r="F185" s="3"/>
      <c r="G185" s="3"/>
      <c r="H185" s="29"/>
      <c r="I185" s="29"/>
      <c r="J185" s="59"/>
      <c r="K185" s="59"/>
      <c r="L185" s="3"/>
    </row>
    <row r="186" spans="1:12" hidden="1" x14ac:dyDescent="0.25">
      <c r="A186" s="1"/>
      <c r="B186" s="1"/>
      <c r="C186" s="6"/>
      <c r="D186" s="6"/>
      <c r="E186" s="6"/>
      <c r="F186" s="6"/>
      <c r="G186" s="20"/>
      <c r="H186" s="31"/>
      <c r="I186" s="31"/>
      <c r="J186" s="51"/>
      <c r="K186" s="51"/>
      <c r="L186" s="20"/>
    </row>
    <row r="187" spans="1:12" ht="20.100000000000001" hidden="1" customHeight="1" x14ac:dyDescent="0.25">
      <c r="A187" s="1"/>
      <c r="B187" s="1"/>
      <c r="C187" s="6"/>
      <c r="D187" s="6"/>
      <c r="E187" s="6"/>
      <c r="F187" s="6"/>
      <c r="G187" s="20"/>
      <c r="H187" s="31"/>
      <c r="I187" s="31"/>
      <c r="J187" s="51"/>
      <c r="K187" s="51"/>
      <c r="L187" s="20"/>
    </row>
    <row r="188" spans="1:12" ht="18" customHeight="1" x14ac:dyDescent="0.25">
      <c r="A188" s="45" t="s">
        <v>11</v>
      </c>
      <c r="B188" s="45" t="s">
        <v>138</v>
      </c>
      <c r="C188" s="27">
        <f>SUBTOTAL(9,C189:C197)</f>
        <v>0</v>
      </c>
      <c r="D188" s="27">
        <f>SUBTOTAL(9,D189:D197)</f>
        <v>20000</v>
      </c>
      <c r="E188" s="27">
        <f>SUBTOTAL(9,E189:E197)</f>
        <v>0</v>
      </c>
      <c r="F188" s="27">
        <f>G188-D188</f>
        <v>-20000</v>
      </c>
      <c r="G188" s="27">
        <f>SUBTOTAL(9,G189:G197)</f>
        <v>0</v>
      </c>
      <c r="H188" s="35" t="str">
        <f>IF(C188&lt;&gt;0,E188/C188,"-")</f>
        <v>-</v>
      </c>
      <c r="I188" s="35">
        <f>IF(D188&lt;&gt;0,E188/D188,"-")</f>
        <v>0</v>
      </c>
      <c r="J188" s="56">
        <f>SUBTOTAL(9,J189:J197)</f>
        <v>40000</v>
      </c>
      <c r="K188" s="56">
        <f>SUBTOTAL(9,K189:K197)</f>
        <v>40000</v>
      </c>
      <c r="L188" s="27">
        <f>SUBTOTAL(9,L189:L197)</f>
        <v>0</v>
      </c>
    </row>
    <row r="189" spans="1:12" ht="30" hidden="1" customHeight="1" x14ac:dyDescent="0.25">
      <c r="A189" s="1"/>
      <c r="B189" s="1"/>
      <c r="C189" s="6"/>
      <c r="D189" s="14"/>
      <c r="E189" s="14"/>
      <c r="F189" s="14"/>
      <c r="G189" s="20"/>
      <c r="H189" s="31"/>
      <c r="I189" s="31"/>
      <c r="J189" s="51"/>
      <c r="K189" s="51"/>
      <c r="L189" s="20"/>
    </row>
    <row r="190" spans="1:12" ht="18" customHeight="1" x14ac:dyDescent="0.25">
      <c r="A190" s="46" t="s">
        <v>0</v>
      </c>
      <c r="B190" s="46" t="s">
        <v>119</v>
      </c>
      <c r="C190" s="25">
        <f>SUBTOTAL(9,C191:C196)</f>
        <v>0</v>
      </c>
      <c r="D190" s="25">
        <f>SUBTOTAL(9,D191:D196)</f>
        <v>20000</v>
      </c>
      <c r="E190" s="25">
        <f>SUBTOTAL(9,E191:E196)</f>
        <v>0</v>
      </c>
      <c r="F190" s="25">
        <f>G190-D190</f>
        <v>-20000</v>
      </c>
      <c r="G190" s="25">
        <f>SUBTOTAL(9,G191:G196)</f>
        <v>0</v>
      </c>
      <c r="H190" s="36" t="str">
        <f>IF(C190&lt;&gt;0,E190/C190,"-")</f>
        <v>-</v>
      </c>
      <c r="I190" s="36">
        <f>IF(D190&lt;&gt;0,E190/D190,"-")</f>
        <v>0</v>
      </c>
      <c r="J190" s="57">
        <f>SUBTOTAL(9,J191:J196)</f>
        <v>40000</v>
      </c>
      <c r="K190" s="57">
        <f>SUBTOTAL(9,K191:K196)</f>
        <v>40000</v>
      </c>
      <c r="L190" s="25">
        <f>SUBTOTAL(9,L191:L196)</f>
        <v>0</v>
      </c>
    </row>
    <row r="191" spans="1:12" ht="22.5" hidden="1" customHeight="1" x14ac:dyDescent="0.25">
      <c r="A191" s="1"/>
      <c r="B191" s="1"/>
      <c r="C191" s="6"/>
      <c r="D191" s="14"/>
      <c r="E191" s="14"/>
      <c r="F191" s="14"/>
      <c r="G191" s="14"/>
      <c r="H191" s="37"/>
      <c r="I191" s="37"/>
      <c r="J191" s="58"/>
      <c r="K191" s="58"/>
      <c r="L191" s="14"/>
    </row>
    <row r="192" spans="1:12" ht="409.6" hidden="1" customHeight="1" x14ac:dyDescent="0.25">
      <c r="A192" s="47" t="s">
        <v>4</v>
      </c>
      <c r="B192" s="47" t="s">
        <v>121</v>
      </c>
      <c r="C192" s="14">
        <f>SUBTOTAL(9,C193:C195)</f>
        <v>0</v>
      </c>
      <c r="D192" s="14">
        <f>SUBTOTAL(9,D193:D195)</f>
        <v>20000</v>
      </c>
      <c r="E192" s="14">
        <f>SUBTOTAL(9,E193:E195)</f>
        <v>0</v>
      </c>
      <c r="F192" s="14">
        <f>G192-D192</f>
        <v>-20000</v>
      </c>
      <c r="G192" s="14">
        <f>SUBTOTAL(9,G193:G195)</f>
        <v>0</v>
      </c>
      <c r="H192" s="37" t="str">
        <f>IF(C192&lt;&gt;0,E192/C192,"-")</f>
        <v>-</v>
      </c>
      <c r="I192" s="37">
        <f>IF(D192&lt;&gt;0,E192/D192,"-")</f>
        <v>0</v>
      </c>
      <c r="J192" s="58">
        <f>SUBTOTAL(9,J193:J195)</f>
        <v>40000</v>
      </c>
      <c r="K192" s="58">
        <f>SUBTOTAL(9,K193:K195)</f>
        <v>40000</v>
      </c>
      <c r="L192" s="14">
        <f>SUBTOTAL(9,L193:L195)</f>
        <v>0</v>
      </c>
    </row>
    <row r="193" spans="1:12" ht="30" hidden="1" customHeight="1" x14ac:dyDescent="0.25">
      <c r="A193" s="1"/>
      <c r="B193" s="1"/>
      <c r="C193" s="6"/>
      <c r="D193" s="21"/>
      <c r="E193" s="21"/>
      <c r="F193" s="21"/>
      <c r="G193" s="20"/>
      <c r="H193" s="31"/>
      <c r="I193" s="31"/>
      <c r="J193" s="51"/>
      <c r="K193" s="51"/>
      <c r="L193" s="20"/>
    </row>
    <row r="194" spans="1:12" ht="15" customHeight="1" x14ac:dyDescent="0.25">
      <c r="A194" s="48" t="s">
        <v>4</v>
      </c>
      <c r="B194" s="48" t="s">
        <v>121</v>
      </c>
      <c r="C194" s="3">
        <v>0</v>
      </c>
      <c r="D194" s="3">
        <v>20000</v>
      </c>
      <c r="E194" s="3">
        <v>0</v>
      </c>
      <c r="F194" s="3">
        <f>G194-D194</f>
        <v>-20000</v>
      </c>
      <c r="G194" s="3"/>
      <c r="H194" s="29" t="str">
        <f>IF(C194&lt;&gt;0,0/C194,"-")</f>
        <v>-</v>
      </c>
      <c r="I194" s="29">
        <f>IF(D194&lt;&gt;0,E194/D194,"-")</f>
        <v>0</v>
      </c>
      <c r="J194" s="59">
        <v>40000</v>
      </c>
      <c r="K194" s="59">
        <v>40000</v>
      </c>
      <c r="L194" s="49">
        <v>0</v>
      </c>
    </row>
    <row r="195" spans="1:12" hidden="1" x14ac:dyDescent="0.25">
      <c r="A195" s="1"/>
      <c r="B195" s="1"/>
      <c r="C195" s="6"/>
      <c r="D195" s="3"/>
      <c r="E195" s="3"/>
      <c r="F195" s="3"/>
      <c r="G195" s="3"/>
      <c r="H195" s="29"/>
      <c r="I195" s="29"/>
      <c r="J195" s="59"/>
      <c r="K195" s="59"/>
      <c r="L195" s="3"/>
    </row>
    <row r="196" spans="1:12" hidden="1" x14ac:dyDescent="0.25">
      <c r="A196" s="1"/>
      <c r="B196" s="1"/>
      <c r="C196" s="6"/>
      <c r="D196" s="6"/>
      <c r="E196" s="6"/>
      <c r="F196" s="6"/>
      <c r="G196" s="20"/>
      <c r="H196" s="31"/>
      <c r="I196" s="31"/>
      <c r="J196" s="51"/>
      <c r="K196" s="51"/>
      <c r="L196" s="20"/>
    </row>
    <row r="197" spans="1:12" ht="20.100000000000001" hidden="1" customHeight="1" x14ac:dyDescent="0.25">
      <c r="A197" s="1"/>
      <c r="B197" s="1"/>
      <c r="C197" s="6"/>
      <c r="D197" s="6"/>
      <c r="E197" s="6"/>
      <c r="F197" s="6"/>
      <c r="G197" s="20"/>
      <c r="H197" s="31"/>
      <c r="I197" s="31"/>
      <c r="J197" s="51"/>
      <c r="K197" s="51"/>
      <c r="L197" s="20"/>
    </row>
    <row r="198" spans="1:12" ht="18" customHeight="1" x14ac:dyDescent="0.25">
      <c r="A198" s="45" t="s">
        <v>12</v>
      </c>
      <c r="B198" s="45" t="s">
        <v>187</v>
      </c>
      <c r="C198" s="27">
        <f>SUBTOTAL(9,C199:C214)</f>
        <v>0</v>
      </c>
      <c r="D198" s="27">
        <f>SUBTOTAL(9,D199:D214)</f>
        <v>20000</v>
      </c>
      <c r="E198" s="27">
        <f>SUBTOTAL(9,E199:E214)</f>
        <v>0</v>
      </c>
      <c r="F198" s="27">
        <f>G198-D198</f>
        <v>-20000</v>
      </c>
      <c r="G198" s="27">
        <f>SUBTOTAL(9,G199:G214)</f>
        <v>0</v>
      </c>
      <c r="H198" s="35" t="str">
        <f>IF(C198&lt;&gt;0,E198/C198,"-")</f>
        <v>-</v>
      </c>
      <c r="I198" s="35">
        <f>IF(D198&lt;&gt;0,E198/D198,"-")</f>
        <v>0</v>
      </c>
      <c r="J198" s="56">
        <f>SUBTOTAL(9,J199:J214)</f>
        <v>40000</v>
      </c>
      <c r="K198" s="56">
        <f>SUBTOTAL(9,K199:K214)</f>
        <v>40000</v>
      </c>
      <c r="L198" s="27">
        <f>SUBTOTAL(9,L199:L214)</f>
        <v>0</v>
      </c>
    </row>
    <row r="199" spans="1:12" ht="30" hidden="1" customHeight="1" x14ac:dyDescent="0.25">
      <c r="A199" s="1"/>
      <c r="B199" s="1"/>
      <c r="C199" s="6"/>
      <c r="D199" s="14"/>
      <c r="E199" s="14"/>
      <c r="F199" s="14"/>
      <c r="G199" s="20"/>
      <c r="H199" s="31"/>
      <c r="I199" s="31"/>
      <c r="J199" s="51"/>
      <c r="K199" s="51"/>
      <c r="L199" s="20"/>
    </row>
    <row r="200" spans="1:12" ht="18" customHeight="1" x14ac:dyDescent="0.25">
      <c r="A200" s="46" t="s">
        <v>0</v>
      </c>
      <c r="B200" s="46" t="s">
        <v>119</v>
      </c>
      <c r="C200" s="25">
        <f>SUBTOTAL(9,C201:C206)</f>
        <v>0</v>
      </c>
      <c r="D200" s="25">
        <f>SUBTOTAL(9,D201:D206)</f>
        <v>20000</v>
      </c>
      <c r="E200" s="25">
        <f>SUBTOTAL(9,E201:E206)</f>
        <v>0</v>
      </c>
      <c r="F200" s="25">
        <f>G200-D200</f>
        <v>-20000</v>
      </c>
      <c r="G200" s="25">
        <f>SUBTOTAL(9,G201:G206)</f>
        <v>0</v>
      </c>
      <c r="H200" s="36" t="str">
        <f>IF(C200&lt;&gt;0,E200/C200,"-")</f>
        <v>-</v>
      </c>
      <c r="I200" s="36">
        <f>IF(D200&lt;&gt;0,E200/D200,"-")</f>
        <v>0</v>
      </c>
      <c r="J200" s="57">
        <f>SUBTOTAL(9,J201:J206)</f>
        <v>0</v>
      </c>
      <c r="K200" s="57">
        <f>SUBTOTAL(9,K201:K206)</f>
        <v>0</v>
      </c>
      <c r="L200" s="25">
        <f>SUBTOTAL(9,L201:L206)</f>
        <v>0</v>
      </c>
    </row>
    <row r="201" spans="1:12" ht="22.5" hidden="1" customHeight="1" x14ac:dyDescent="0.25">
      <c r="A201" s="1"/>
      <c r="B201" s="1"/>
      <c r="C201" s="6"/>
      <c r="D201" s="14"/>
      <c r="E201" s="14"/>
      <c r="F201" s="14"/>
      <c r="G201" s="14"/>
      <c r="H201" s="37"/>
      <c r="I201" s="37"/>
      <c r="J201" s="58"/>
      <c r="K201" s="58"/>
      <c r="L201" s="14"/>
    </row>
    <row r="202" spans="1:12" ht="409.6" hidden="1" customHeight="1" x14ac:dyDescent="0.25">
      <c r="A202" s="47" t="s">
        <v>4</v>
      </c>
      <c r="B202" s="47" t="s">
        <v>121</v>
      </c>
      <c r="C202" s="14">
        <f>SUBTOTAL(9,C203:C205)</f>
        <v>0</v>
      </c>
      <c r="D202" s="14">
        <f>SUBTOTAL(9,D203:D205)</f>
        <v>20000</v>
      </c>
      <c r="E202" s="14">
        <f>SUBTOTAL(9,E203:E205)</f>
        <v>0</v>
      </c>
      <c r="F202" s="14">
        <f>G202-D202</f>
        <v>-20000</v>
      </c>
      <c r="G202" s="14">
        <f>SUBTOTAL(9,G203:G205)</f>
        <v>0</v>
      </c>
      <c r="H202" s="37" t="str">
        <f>IF(C202&lt;&gt;0,E202/C202,"-")</f>
        <v>-</v>
      </c>
      <c r="I202" s="37">
        <f>IF(D202&lt;&gt;0,E202/D202,"-")</f>
        <v>0</v>
      </c>
      <c r="J202" s="58">
        <f>SUBTOTAL(9,J203:J205)</f>
        <v>0</v>
      </c>
      <c r="K202" s="58">
        <f>SUBTOTAL(9,K203:K205)</f>
        <v>0</v>
      </c>
      <c r="L202" s="14">
        <f>SUBTOTAL(9,L203:L205)</f>
        <v>0</v>
      </c>
    </row>
    <row r="203" spans="1:12" ht="30" hidden="1" customHeight="1" x14ac:dyDescent="0.25">
      <c r="A203" s="1"/>
      <c r="B203" s="1"/>
      <c r="C203" s="6"/>
      <c r="D203" s="21"/>
      <c r="E203" s="21"/>
      <c r="F203" s="21"/>
      <c r="G203" s="20"/>
      <c r="H203" s="31"/>
      <c r="I203" s="31"/>
      <c r="J203" s="51"/>
      <c r="K203" s="51"/>
      <c r="L203" s="20"/>
    </row>
    <row r="204" spans="1:12" ht="15" customHeight="1" x14ac:dyDescent="0.25">
      <c r="A204" s="48" t="s">
        <v>4</v>
      </c>
      <c r="B204" s="48" t="s">
        <v>121</v>
      </c>
      <c r="C204" s="3">
        <v>0</v>
      </c>
      <c r="D204" s="3">
        <v>20000</v>
      </c>
      <c r="E204" s="3">
        <v>0</v>
      </c>
      <c r="F204" s="3">
        <f>G204-D204</f>
        <v>-20000</v>
      </c>
      <c r="G204" s="3"/>
      <c r="H204" s="29" t="str">
        <f>IF(C204&lt;&gt;0,0/C204,"-")</f>
        <v>-</v>
      </c>
      <c r="I204" s="29">
        <f>IF(D204&lt;&gt;0,E204/D204,"-")</f>
        <v>0</v>
      </c>
      <c r="J204" s="59">
        <v>0</v>
      </c>
      <c r="K204" s="59">
        <v>0</v>
      </c>
      <c r="L204" s="49">
        <v>0</v>
      </c>
    </row>
    <row r="205" spans="1:12" hidden="1" x14ac:dyDescent="0.25">
      <c r="A205" s="1"/>
      <c r="B205" s="1"/>
      <c r="C205" s="6"/>
      <c r="D205" s="3"/>
      <c r="E205" s="3"/>
      <c r="F205" s="3"/>
      <c r="G205" s="3"/>
      <c r="H205" s="29"/>
      <c r="I205" s="29"/>
      <c r="J205" s="59"/>
      <c r="K205" s="59"/>
      <c r="L205" s="3"/>
    </row>
    <row r="206" spans="1:12" hidden="1" x14ac:dyDescent="0.25">
      <c r="A206" s="1"/>
      <c r="B206" s="1"/>
      <c r="C206" s="6"/>
      <c r="D206" s="6"/>
      <c r="E206" s="6"/>
      <c r="F206" s="6"/>
      <c r="G206" s="20"/>
      <c r="H206" s="31"/>
      <c r="I206" s="31"/>
      <c r="J206" s="51"/>
      <c r="K206" s="51"/>
      <c r="L206" s="20"/>
    </row>
    <row r="207" spans="1:12" ht="18" customHeight="1" x14ac:dyDescent="0.25">
      <c r="A207" s="46" t="s">
        <v>1</v>
      </c>
      <c r="B207" s="46" t="s">
        <v>148</v>
      </c>
      <c r="C207" s="25">
        <f>SUBTOTAL(9,C208:C213)</f>
        <v>0</v>
      </c>
      <c r="D207" s="25">
        <f>SUBTOTAL(9,D208:D213)</f>
        <v>0</v>
      </c>
      <c r="E207" s="25">
        <f>SUBTOTAL(9,E208:E213)</f>
        <v>0</v>
      </c>
      <c r="F207" s="25">
        <f>G207-D207</f>
        <v>0</v>
      </c>
      <c r="G207" s="25">
        <f>SUBTOTAL(9,G208:G213)</f>
        <v>0</v>
      </c>
      <c r="H207" s="36" t="str">
        <f>IF(C207&lt;&gt;0,E207/C207,"-")</f>
        <v>-</v>
      </c>
      <c r="I207" s="36" t="str">
        <f>IF(D207&lt;&gt;0,E207/D207,"-")</f>
        <v>-</v>
      </c>
      <c r="J207" s="57">
        <f>SUBTOTAL(9,J208:J213)</f>
        <v>40000</v>
      </c>
      <c r="K207" s="57">
        <f>SUBTOTAL(9,K208:K213)</f>
        <v>40000</v>
      </c>
      <c r="L207" s="25">
        <f>SUBTOTAL(9,L208:L213)</f>
        <v>0</v>
      </c>
    </row>
    <row r="208" spans="1:12" ht="22.5" hidden="1" customHeight="1" x14ac:dyDescent="0.25">
      <c r="A208" s="1"/>
      <c r="B208" s="1"/>
      <c r="C208" s="6"/>
      <c r="D208" s="14"/>
      <c r="E208" s="14"/>
      <c r="F208" s="14"/>
      <c r="G208" s="14"/>
      <c r="H208" s="37"/>
      <c r="I208" s="37"/>
      <c r="J208" s="58"/>
      <c r="K208" s="58"/>
      <c r="L208" s="14"/>
    </row>
    <row r="209" spans="1:12" ht="409.6" hidden="1" customHeight="1" x14ac:dyDescent="0.25">
      <c r="A209" s="47" t="s">
        <v>10</v>
      </c>
      <c r="B209" s="47" t="s">
        <v>156</v>
      </c>
      <c r="C209" s="14">
        <f>SUBTOTAL(9,C210:C212)</f>
        <v>0</v>
      </c>
      <c r="D209" s="14">
        <f>SUBTOTAL(9,D210:D212)</f>
        <v>0</v>
      </c>
      <c r="E209" s="14">
        <f>SUBTOTAL(9,E210:E212)</f>
        <v>0</v>
      </c>
      <c r="F209" s="14">
        <f>G209-D209</f>
        <v>0</v>
      </c>
      <c r="G209" s="14">
        <f>SUBTOTAL(9,G210:G212)</f>
        <v>0</v>
      </c>
      <c r="H209" s="37" t="str">
        <f>IF(C209&lt;&gt;0,E209/C209,"-")</f>
        <v>-</v>
      </c>
      <c r="I209" s="37" t="str">
        <f>IF(D209&lt;&gt;0,E209/D209,"-")</f>
        <v>-</v>
      </c>
      <c r="J209" s="58">
        <f>SUBTOTAL(9,J210:J212)</f>
        <v>40000</v>
      </c>
      <c r="K209" s="58">
        <f>SUBTOTAL(9,K210:K212)</f>
        <v>40000</v>
      </c>
      <c r="L209" s="14">
        <f>SUBTOTAL(9,L210:L212)</f>
        <v>0</v>
      </c>
    </row>
    <row r="210" spans="1:12" ht="30" hidden="1" customHeight="1" x14ac:dyDescent="0.25">
      <c r="A210" s="1"/>
      <c r="B210" s="1"/>
      <c r="C210" s="6"/>
      <c r="D210" s="21"/>
      <c r="E210" s="21"/>
      <c r="F210" s="21"/>
      <c r="G210" s="20"/>
      <c r="H210" s="31"/>
      <c r="I210" s="31"/>
      <c r="J210" s="51"/>
      <c r="K210" s="51"/>
      <c r="L210" s="20"/>
    </row>
    <row r="211" spans="1:12" ht="15" customHeight="1" x14ac:dyDescent="0.25">
      <c r="A211" s="48" t="s">
        <v>10</v>
      </c>
      <c r="B211" s="48" t="s">
        <v>156</v>
      </c>
      <c r="C211" s="3"/>
      <c r="D211" s="3">
        <v>0</v>
      </c>
      <c r="E211" s="3">
        <v>0</v>
      </c>
      <c r="F211" s="3">
        <f>G211-D211</f>
        <v>0</v>
      </c>
      <c r="G211" s="3"/>
      <c r="H211" s="29" t="str">
        <f>IF(C211&lt;&gt;0,0/C211,"-")</f>
        <v>-</v>
      </c>
      <c r="I211" s="29" t="str">
        <f>IF(D211&lt;&gt;0,E211/D211,"-")</f>
        <v>-</v>
      </c>
      <c r="J211" s="59">
        <v>40000</v>
      </c>
      <c r="K211" s="59">
        <v>40000</v>
      </c>
      <c r="L211" s="49">
        <v>0</v>
      </c>
    </row>
    <row r="212" spans="1:12" hidden="1" x14ac:dyDescent="0.25">
      <c r="A212" s="1"/>
      <c r="B212" s="1"/>
      <c r="C212" s="6"/>
      <c r="D212" s="3"/>
      <c r="E212" s="3"/>
      <c r="F212" s="3"/>
      <c r="G212" s="3"/>
      <c r="H212" s="29"/>
      <c r="I212" s="29"/>
      <c r="J212" s="59"/>
      <c r="K212" s="59"/>
      <c r="L212" s="3"/>
    </row>
    <row r="213" spans="1:12" hidden="1" x14ac:dyDescent="0.25">
      <c r="A213" s="1"/>
      <c r="B213" s="1"/>
      <c r="C213" s="6"/>
      <c r="D213" s="6"/>
      <c r="E213" s="6"/>
      <c r="F213" s="6"/>
      <c r="G213" s="20"/>
      <c r="H213" s="31"/>
      <c r="I213" s="31"/>
      <c r="J213" s="51"/>
      <c r="K213" s="51"/>
      <c r="L213" s="20"/>
    </row>
    <row r="214" spans="1:12" ht="20.100000000000001" hidden="1" customHeight="1" x14ac:dyDescent="0.25">
      <c r="A214" s="1"/>
      <c r="B214" s="1"/>
      <c r="C214" s="6"/>
      <c r="D214" s="6"/>
      <c r="E214" s="6"/>
      <c r="F214" s="6"/>
      <c r="G214" s="20"/>
      <c r="H214" s="31"/>
      <c r="I214" s="31"/>
      <c r="J214" s="51"/>
      <c r="K214" s="51"/>
      <c r="L214" s="20"/>
    </row>
    <row r="215" spans="1:12" ht="20.100000000000001" hidden="1" customHeight="1" x14ac:dyDescent="0.25">
      <c r="A215" s="1"/>
      <c r="B215" s="1"/>
      <c r="C215" s="6"/>
      <c r="D215" s="6"/>
      <c r="E215" s="6"/>
      <c r="F215" s="6"/>
      <c r="G215" s="20"/>
      <c r="H215" s="31"/>
      <c r="I215" s="31"/>
      <c r="J215" s="51"/>
      <c r="K215" s="51"/>
      <c r="L215" s="20"/>
    </row>
    <row r="216" spans="1:12" ht="20.100000000000001" hidden="1" customHeight="1" x14ac:dyDescent="0.25">
      <c r="A216" s="1"/>
      <c r="B216" s="1"/>
      <c r="C216" s="6"/>
      <c r="D216" s="6"/>
      <c r="E216" s="6"/>
      <c r="F216" s="6"/>
      <c r="G216" s="20"/>
      <c r="H216" s="31"/>
      <c r="I216" s="31"/>
      <c r="J216" s="51"/>
      <c r="K216" s="51"/>
      <c r="L216" s="20"/>
    </row>
    <row r="217" spans="1:12" ht="18" customHeight="1" x14ac:dyDescent="0.25">
      <c r="A217" s="43" t="s">
        <v>29</v>
      </c>
      <c r="B217" s="43" t="s">
        <v>136</v>
      </c>
      <c r="C217" s="24">
        <f>SUBTOTAL(9,C218:C232)</f>
        <v>0</v>
      </c>
      <c r="D217" s="24">
        <f>SUBTOTAL(9,D218:D232)</f>
        <v>36515</v>
      </c>
      <c r="E217" s="24">
        <f>SUBTOTAL(9,E218:E232)</f>
        <v>178290.74</v>
      </c>
      <c r="F217" s="24">
        <f>G217-D217</f>
        <v>-36515</v>
      </c>
      <c r="G217" s="24">
        <f>SUBTOTAL(9,G218:G232)</f>
        <v>0</v>
      </c>
      <c r="H217" s="33" t="str">
        <f>IF(C217&lt;&gt;0,E217/C217,"-")</f>
        <v>-</v>
      </c>
      <c r="I217" s="33">
        <f>IF(D217&lt;&gt;0,E217/D217,"-")</f>
        <v>4.8826712310009581</v>
      </c>
      <c r="J217" s="54">
        <f>SUBTOTAL(9,J218:J232)</f>
        <v>32520</v>
      </c>
      <c r="K217" s="54">
        <f>SUBTOTAL(9,K218:K232)</f>
        <v>32520</v>
      </c>
      <c r="L217" s="24">
        <f>SUBTOTAL(9,L218:L232)</f>
        <v>0</v>
      </c>
    </row>
    <row r="218" spans="1:12" ht="30" hidden="1" customHeight="1" x14ac:dyDescent="0.25">
      <c r="A218" s="1"/>
      <c r="B218" s="1"/>
      <c r="C218" s="6"/>
      <c r="D218" s="12"/>
      <c r="E218" s="12"/>
      <c r="F218" s="12"/>
      <c r="G218" s="20"/>
      <c r="H218" s="31"/>
      <c r="I218" s="31"/>
      <c r="J218" s="51"/>
      <c r="K218" s="51"/>
      <c r="L218" s="20"/>
    </row>
    <row r="219" spans="1:12" ht="18" customHeight="1" x14ac:dyDescent="0.25">
      <c r="A219" s="44" t="s">
        <v>63</v>
      </c>
      <c r="B219" s="44" t="s">
        <v>157</v>
      </c>
      <c r="C219" s="26">
        <f>SUBTOTAL(9,C220:C231)</f>
        <v>0</v>
      </c>
      <c r="D219" s="26">
        <f>SUBTOTAL(9,D220:D231)</f>
        <v>36515</v>
      </c>
      <c r="E219" s="26">
        <f>SUBTOTAL(9,E220:E231)</f>
        <v>178290.74</v>
      </c>
      <c r="F219" s="26">
        <f>G219-D219</f>
        <v>-36515</v>
      </c>
      <c r="G219" s="26">
        <f>SUBTOTAL(9,G220:G231)</f>
        <v>0</v>
      </c>
      <c r="H219" s="34" t="str">
        <f>IF(C219&lt;&gt;0,E219/C219,"-")</f>
        <v>-</v>
      </c>
      <c r="I219" s="34">
        <f>IF(D219&lt;&gt;0,E219/D219,"-")</f>
        <v>4.8826712310009581</v>
      </c>
      <c r="J219" s="55">
        <f>SUBTOTAL(9,J220:J231)</f>
        <v>32520</v>
      </c>
      <c r="K219" s="55">
        <f>SUBTOTAL(9,K220:K231)</f>
        <v>32520</v>
      </c>
      <c r="L219" s="26">
        <f>SUBTOTAL(9,L220:L231)</f>
        <v>0</v>
      </c>
    </row>
    <row r="220" spans="1:12" ht="30" hidden="1" customHeight="1" x14ac:dyDescent="0.25">
      <c r="A220" s="1"/>
      <c r="B220" s="1"/>
      <c r="C220" s="6"/>
      <c r="D220" s="13"/>
      <c r="E220" s="13"/>
      <c r="F220" s="13"/>
      <c r="G220" s="20"/>
      <c r="H220" s="31"/>
      <c r="I220" s="31"/>
      <c r="J220" s="51"/>
      <c r="K220" s="51"/>
      <c r="L220" s="20"/>
    </row>
    <row r="221" spans="1:12" ht="18" customHeight="1" x14ac:dyDescent="0.25">
      <c r="A221" s="45" t="s">
        <v>2</v>
      </c>
      <c r="B221" s="45" t="s">
        <v>150</v>
      </c>
      <c r="C221" s="27">
        <f>SUBTOTAL(9,C222:C230)</f>
        <v>0</v>
      </c>
      <c r="D221" s="27">
        <f>SUBTOTAL(9,D222:D230)</f>
        <v>36515</v>
      </c>
      <c r="E221" s="27">
        <f>SUBTOTAL(9,E222:E230)</f>
        <v>178290.74</v>
      </c>
      <c r="F221" s="27">
        <f>G221-D221</f>
        <v>-36515</v>
      </c>
      <c r="G221" s="27">
        <f>SUBTOTAL(9,G222:G230)</f>
        <v>0</v>
      </c>
      <c r="H221" s="35" t="str">
        <f>IF(C221&lt;&gt;0,E221/C221,"-")</f>
        <v>-</v>
      </c>
      <c r="I221" s="35">
        <f>IF(D221&lt;&gt;0,E221/D221,"-")</f>
        <v>4.8826712310009581</v>
      </c>
      <c r="J221" s="56">
        <f>SUBTOTAL(9,J222:J230)</f>
        <v>32520</v>
      </c>
      <c r="K221" s="56">
        <f>SUBTOTAL(9,K222:K230)</f>
        <v>32520</v>
      </c>
      <c r="L221" s="27">
        <f>SUBTOTAL(9,L222:L230)</f>
        <v>0</v>
      </c>
    </row>
    <row r="222" spans="1:12" ht="30" hidden="1" customHeight="1" x14ac:dyDescent="0.25">
      <c r="A222" s="1"/>
      <c r="B222" s="1"/>
      <c r="C222" s="6"/>
      <c r="D222" s="14"/>
      <c r="E222" s="14"/>
      <c r="F222" s="14"/>
      <c r="G222" s="20"/>
      <c r="H222" s="31"/>
      <c r="I222" s="31"/>
      <c r="J222" s="51"/>
      <c r="K222" s="51"/>
      <c r="L222" s="20"/>
    </row>
    <row r="223" spans="1:12" ht="18" customHeight="1" x14ac:dyDescent="0.25">
      <c r="A223" s="46" t="s">
        <v>0</v>
      </c>
      <c r="B223" s="46" t="s">
        <v>119</v>
      </c>
      <c r="C223" s="25">
        <f>SUBTOTAL(9,C224:C229)</f>
        <v>0</v>
      </c>
      <c r="D223" s="25">
        <f>SUBTOTAL(9,D224:D229)</f>
        <v>36515</v>
      </c>
      <c r="E223" s="25">
        <f>SUBTOTAL(9,E224:E229)</f>
        <v>178290.74</v>
      </c>
      <c r="F223" s="25">
        <f>G223-D223</f>
        <v>-36515</v>
      </c>
      <c r="G223" s="25">
        <f>SUBTOTAL(9,G224:G229)</f>
        <v>0</v>
      </c>
      <c r="H223" s="36" t="str">
        <f>IF(C223&lt;&gt;0,E223/C223,"-")</f>
        <v>-</v>
      </c>
      <c r="I223" s="36">
        <f>IF(D223&lt;&gt;0,E223/D223,"-")</f>
        <v>4.8826712310009581</v>
      </c>
      <c r="J223" s="57">
        <f>SUBTOTAL(9,J224:J229)</f>
        <v>32520</v>
      </c>
      <c r="K223" s="57">
        <f>SUBTOTAL(9,K224:K229)</f>
        <v>32520</v>
      </c>
      <c r="L223" s="25">
        <f>SUBTOTAL(9,L224:L229)</f>
        <v>0</v>
      </c>
    </row>
    <row r="224" spans="1:12" ht="22.5" hidden="1" customHeight="1" x14ac:dyDescent="0.25">
      <c r="A224" s="1"/>
      <c r="B224" s="1"/>
      <c r="C224" s="6"/>
      <c r="D224" s="14"/>
      <c r="E224" s="14"/>
      <c r="F224" s="14"/>
      <c r="G224" s="14"/>
      <c r="H224" s="37"/>
      <c r="I224" s="37"/>
      <c r="J224" s="58"/>
      <c r="K224" s="58"/>
      <c r="L224" s="14"/>
    </row>
    <row r="225" spans="1:12" ht="409.6" hidden="1" customHeight="1" x14ac:dyDescent="0.25">
      <c r="A225" s="47" t="s">
        <v>4</v>
      </c>
      <c r="B225" s="47" t="s">
        <v>121</v>
      </c>
      <c r="C225" s="14">
        <f>SUBTOTAL(9,C226:C228)</f>
        <v>0</v>
      </c>
      <c r="D225" s="14">
        <f>SUBTOTAL(9,D226:D228)</f>
        <v>36515</v>
      </c>
      <c r="E225" s="14">
        <f>SUBTOTAL(9,E226:E228)</f>
        <v>178290.74</v>
      </c>
      <c r="F225" s="14">
        <f>G225-D225</f>
        <v>-36515</v>
      </c>
      <c r="G225" s="14">
        <f>SUBTOTAL(9,G226:G228)</f>
        <v>0</v>
      </c>
      <c r="H225" s="37" t="str">
        <f>IF(C225&lt;&gt;0,E225/C225,"-")</f>
        <v>-</v>
      </c>
      <c r="I225" s="37">
        <f>IF(D225&lt;&gt;0,E225/D225,"-")</f>
        <v>4.8826712310009581</v>
      </c>
      <c r="J225" s="58">
        <f>SUBTOTAL(9,J226:J228)</f>
        <v>32520</v>
      </c>
      <c r="K225" s="58">
        <f>SUBTOTAL(9,K226:K228)</f>
        <v>32520</v>
      </c>
      <c r="L225" s="14">
        <f>SUBTOTAL(9,L226:L228)</f>
        <v>0</v>
      </c>
    </row>
    <row r="226" spans="1:12" ht="30" hidden="1" customHeight="1" x14ac:dyDescent="0.25">
      <c r="A226" s="1"/>
      <c r="B226" s="1"/>
      <c r="C226" s="6"/>
      <c r="D226" s="21"/>
      <c r="E226" s="21"/>
      <c r="F226" s="21"/>
      <c r="G226" s="20"/>
      <c r="H226" s="31"/>
      <c r="I226" s="31"/>
      <c r="J226" s="51"/>
      <c r="K226" s="51"/>
      <c r="L226" s="20"/>
    </row>
    <row r="227" spans="1:12" ht="15" customHeight="1" x14ac:dyDescent="0.25">
      <c r="A227" s="48" t="s">
        <v>4</v>
      </c>
      <c r="B227" s="48" t="s">
        <v>121</v>
      </c>
      <c r="C227" s="3">
        <v>0</v>
      </c>
      <c r="D227" s="3">
        <v>36515</v>
      </c>
      <c r="E227" s="3">
        <v>178290.74</v>
      </c>
      <c r="F227" s="3">
        <f>G227-D227</f>
        <v>-36515</v>
      </c>
      <c r="G227" s="3"/>
      <c r="H227" s="29" t="str">
        <f>IF(C227&lt;&gt;0,0/C227,"-")</f>
        <v>-</v>
      </c>
      <c r="I227" s="29">
        <f>IF(D227&lt;&gt;0,E227/D227,"-")</f>
        <v>4.8826712310009581</v>
      </c>
      <c r="J227" s="59">
        <v>32520</v>
      </c>
      <c r="K227" s="59">
        <v>32520</v>
      </c>
      <c r="L227" s="49">
        <v>0</v>
      </c>
    </row>
    <row r="228" spans="1:12" hidden="1" x14ac:dyDescent="0.25">
      <c r="A228" s="1"/>
      <c r="B228" s="1"/>
      <c r="C228" s="6"/>
      <c r="D228" s="3"/>
      <c r="E228" s="3"/>
      <c r="F228" s="3"/>
      <c r="G228" s="3"/>
      <c r="H228" s="29"/>
      <c r="I228" s="29"/>
      <c r="J228" s="59"/>
      <c r="K228" s="59"/>
      <c r="L228" s="3"/>
    </row>
    <row r="229" spans="1:12" hidden="1" x14ac:dyDescent="0.25">
      <c r="A229" s="1"/>
      <c r="B229" s="1"/>
      <c r="C229" s="6"/>
      <c r="D229" s="6"/>
      <c r="E229" s="6"/>
      <c r="F229" s="6"/>
      <c r="G229" s="20"/>
      <c r="H229" s="31"/>
      <c r="I229" s="31"/>
      <c r="J229" s="51"/>
      <c r="K229" s="51"/>
      <c r="L229" s="20"/>
    </row>
    <row r="230" spans="1:12" ht="20.100000000000001" hidden="1" customHeight="1" x14ac:dyDescent="0.25">
      <c r="A230" s="1"/>
      <c r="B230" s="1"/>
      <c r="C230" s="6"/>
      <c r="D230" s="6"/>
      <c r="E230" s="6"/>
      <c r="F230" s="6"/>
      <c r="G230" s="20"/>
      <c r="H230" s="31"/>
      <c r="I230" s="31"/>
      <c r="J230" s="51"/>
      <c r="K230" s="51"/>
      <c r="L230" s="20"/>
    </row>
    <row r="231" spans="1:12" ht="20.100000000000001" hidden="1" customHeight="1" x14ac:dyDescent="0.25">
      <c r="A231" s="1"/>
      <c r="B231" s="1"/>
      <c r="C231" s="6"/>
      <c r="D231" s="6"/>
      <c r="E231" s="6"/>
      <c r="F231" s="6"/>
      <c r="G231" s="20"/>
      <c r="H231" s="31"/>
      <c r="I231" s="31"/>
      <c r="J231" s="51"/>
      <c r="K231" s="51"/>
      <c r="L231" s="20"/>
    </row>
    <row r="232" spans="1:12" ht="20.100000000000001" hidden="1" customHeight="1" x14ac:dyDescent="0.25">
      <c r="A232" s="1"/>
      <c r="B232" s="1"/>
      <c r="C232" s="6"/>
      <c r="D232" s="6"/>
      <c r="E232" s="6"/>
      <c r="F232" s="6"/>
      <c r="G232" s="20"/>
      <c r="H232" s="31"/>
      <c r="I232" s="31"/>
      <c r="J232" s="51"/>
      <c r="K232" s="51"/>
      <c r="L232" s="20"/>
    </row>
    <row r="233" spans="1:12" ht="18" customHeight="1" x14ac:dyDescent="0.25">
      <c r="A233" s="43" t="s">
        <v>30</v>
      </c>
      <c r="B233" s="43" t="s">
        <v>194</v>
      </c>
      <c r="C233" s="24">
        <f>SUBTOTAL(9,C234:C294)</f>
        <v>0</v>
      </c>
      <c r="D233" s="24">
        <f>SUBTOTAL(9,D234:D294)</f>
        <v>230045</v>
      </c>
      <c r="E233" s="24">
        <f>SUBTOTAL(9,E234:E294)</f>
        <v>94879.22</v>
      </c>
      <c r="F233" s="24">
        <f>G233-D233</f>
        <v>-230045</v>
      </c>
      <c r="G233" s="24">
        <f>SUBTOTAL(9,G234:G294)</f>
        <v>0</v>
      </c>
      <c r="H233" s="33" t="str">
        <f>IF(C233&lt;&gt;0,E233/C233,"-")</f>
        <v>-</v>
      </c>
      <c r="I233" s="33">
        <f>IF(D233&lt;&gt;0,E233/D233,"-")</f>
        <v>0.41243765350257561</v>
      </c>
      <c r="J233" s="54">
        <f>SUBTOTAL(9,J234:J294)</f>
        <v>11295</v>
      </c>
      <c r="K233" s="54">
        <f>SUBTOTAL(9,K234:K294)</f>
        <v>11295</v>
      </c>
      <c r="L233" s="24">
        <f>SUBTOTAL(9,L234:L294)</f>
        <v>0</v>
      </c>
    </row>
    <row r="234" spans="1:12" ht="30" hidden="1" customHeight="1" x14ac:dyDescent="0.25">
      <c r="A234" s="1"/>
      <c r="B234" s="1"/>
      <c r="C234" s="6"/>
      <c r="D234" s="12"/>
      <c r="E234" s="12"/>
      <c r="F234" s="12"/>
      <c r="G234" s="20"/>
      <c r="H234" s="31"/>
      <c r="I234" s="31"/>
      <c r="J234" s="51"/>
      <c r="K234" s="51"/>
      <c r="L234" s="20"/>
    </row>
    <row r="235" spans="1:12" ht="18" customHeight="1" x14ac:dyDescent="0.25">
      <c r="A235" s="44" t="s">
        <v>64</v>
      </c>
      <c r="B235" s="44" t="s">
        <v>199</v>
      </c>
      <c r="C235" s="26">
        <f>SUBTOTAL(9,C236:C247)</f>
        <v>0</v>
      </c>
      <c r="D235" s="26">
        <f>SUBTOTAL(9,D236:D247)</f>
        <v>6650</v>
      </c>
      <c r="E235" s="26">
        <f>SUBTOTAL(9,E236:E247)</f>
        <v>1000</v>
      </c>
      <c r="F235" s="26">
        <f>G235-D235</f>
        <v>-6650</v>
      </c>
      <c r="G235" s="26">
        <f>SUBTOTAL(9,G236:G247)</f>
        <v>0</v>
      </c>
      <c r="H235" s="34" t="str">
        <f>IF(C235&lt;&gt;0,E235/C235,"-")</f>
        <v>-</v>
      </c>
      <c r="I235" s="34">
        <f>IF(D235&lt;&gt;0,E235/D235,"-")</f>
        <v>0.15037593984962405</v>
      </c>
      <c r="J235" s="55">
        <f>SUBTOTAL(9,J236:J247)</f>
        <v>6650</v>
      </c>
      <c r="K235" s="55">
        <f>SUBTOTAL(9,K236:K247)</f>
        <v>6650</v>
      </c>
      <c r="L235" s="26">
        <f>SUBTOTAL(9,L236:L247)</f>
        <v>0</v>
      </c>
    </row>
    <row r="236" spans="1:12" ht="30" hidden="1" customHeight="1" x14ac:dyDescent="0.25">
      <c r="A236" s="1"/>
      <c r="B236" s="1"/>
      <c r="C236" s="6"/>
      <c r="D236" s="13"/>
      <c r="E236" s="13"/>
      <c r="F236" s="13"/>
      <c r="G236" s="20"/>
      <c r="H236" s="31"/>
      <c r="I236" s="31"/>
      <c r="J236" s="51"/>
      <c r="K236" s="51"/>
      <c r="L236" s="20"/>
    </row>
    <row r="237" spans="1:12" ht="18" customHeight="1" x14ac:dyDescent="0.25">
      <c r="A237" s="45" t="s">
        <v>2</v>
      </c>
      <c r="B237" s="45" t="s">
        <v>150</v>
      </c>
      <c r="C237" s="27">
        <f>SUBTOTAL(9,C238:C246)</f>
        <v>0</v>
      </c>
      <c r="D237" s="27">
        <f>SUBTOTAL(9,D238:D246)</f>
        <v>6650</v>
      </c>
      <c r="E237" s="27">
        <f>SUBTOTAL(9,E238:E246)</f>
        <v>1000</v>
      </c>
      <c r="F237" s="27">
        <f>G237-D237</f>
        <v>-6650</v>
      </c>
      <c r="G237" s="27">
        <f>SUBTOTAL(9,G238:G246)</f>
        <v>0</v>
      </c>
      <c r="H237" s="35" t="str">
        <f>IF(C237&lt;&gt;0,E237/C237,"-")</f>
        <v>-</v>
      </c>
      <c r="I237" s="35">
        <f>IF(D237&lt;&gt;0,E237/D237,"-")</f>
        <v>0.15037593984962405</v>
      </c>
      <c r="J237" s="56">
        <f>SUBTOTAL(9,J238:J246)</f>
        <v>6650</v>
      </c>
      <c r="K237" s="56">
        <f>SUBTOTAL(9,K238:K246)</f>
        <v>6650</v>
      </c>
      <c r="L237" s="27">
        <f>SUBTOTAL(9,L238:L246)</f>
        <v>0</v>
      </c>
    </row>
    <row r="238" spans="1:12" ht="30" hidden="1" customHeight="1" x14ac:dyDescent="0.25">
      <c r="A238" s="1"/>
      <c r="B238" s="1"/>
      <c r="C238" s="6"/>
      <c r="D238" s="14"/>
      <c r="E238" s="14"/>
      <c r="F238" s="14"/>
      <c r="G238" s="20"/>
      <c r="H238" s="31"/>
      <c r="I238" s="31"/>
      <c r="J238" s="51"/>
      <c r="K238" s="51"/>
      <c r="L238" s="20"/>
    </row>
    <row r="239" spans="1:12" ht="18" customHeight="1" x14ac:dyDescent="0.25">
      <c r="A239" s="46" t="s">
        <v>0</v>
      </c>
      <c r="B239" s="46" t="s">
        <v>119</v>
      </c>
      <c r="C239" s="25">
        <f>SUBTOTAL(9,C240:C245)</f>
        <v>0</v>
      </c>
      <c r="D239" s="25">
        <f>SUBTOTAL(9,D240:D245)</f>
        <v>6650</v>
      </c>
      <c r="E239" s="25">
        <f>SUBTOTAL(9,E240:E245)</f>
        <v>1000</v>
      </c>
      <c r="F239" s="25">
        <f>G239-D239</f>
        <v>-6650</v>
      </c>
      <c r="G239" s="25">
        <f>SUBTOTAL(9,G240:G245)</f>
        <v>0</v>
      </c>
      <c r="H239" s="36" t="str">
        <f>IF(C239&lt;&gt;0,E239/C239,"-")</f>
        <v>-</v>
      </c>
      <c r="I239" s="36">
        <f>IF(D239&lt;&gt;0,E239/D239,"-")</f>
        <v>0.15037593984962405</v>
      </c>
      <c r="J239" s="57">
        <f>SUBTOTAL(9,J240:J245)</f>
        <v>6650</v>
      </c>
      <c r="K239" s="57">
        <f>SUBTOTAL(9,K240:K245)</f>
        <v>6650</v>
      </c>
      <c r="L239" s="25">
        <f>SUBTOTAL(9,L240:L245)</f>
        <v>0</v>
      </c>
    </row>
    <row r="240" spans="1:12" ht="22.5" hidden="1" customHeight="1" x14ac:dyDescent="0.25">
      <c r="A240" s="1"/>
      <c r="B240" s="1"/>
      <c r="C240" s="6"/>
      <c r="D240" s="14"/>
      <c r="E240" s="14"/>
      <c r="F240" s="14"/>
      <c r="G240" s="14"/>
      <c r="H240" s="37"/>
      <c r="I240" s="37"/>
      <c r="J240" s="58"/>
      <c r="K240" s="58"/>
      <c r="L240" s="14"/>
    </row>
    <row r="241" spans="1:12" ht="409.6" hidden="1" customHeight="1" x14ac:dyDescent="0.25">
      <c r="A241" s="47" t="s">
        <v>4</v>
      </c>
      <c r="B241" s="47" t="s">
        <v>121</v>
      </c>
      <c r="C241" s="14">
        <f>SUBTOTAL(9,C242:C244)</f>
        <v>0</v>
      </c>
      <c r="D241" s="14">
        <f>SUBTOTAL(9,D242:D244)</f>
        <v>6650</v>
      </c>
      <c r="E241" s="14">
        <f>SUBTOTAL(9,E242:E244)</f>
        <v>1000</v>
      </c>
      <c r="F241" s="14">
        <f>G241-D241</f>
        <v>-6650</v>
      </c>
      <c r="G241" s="14">
        <f>SUBTOTAL(9,G242:G244)</f>
        <v>0</v>
      </c>
      <c r="H241" s="37" t="str">
        <f>IF(C241&lt;&gt;0,E241/C241,"-")</f>
        <v>-</v>
      </c>
      <c r="I241" s="37">
        <f>IF(D241&lt;&gt;0,E241/D241,"-")</f>
        <v>0.15037593984962405</v>
      </c>
      <c r="J241" s="58">
        <f>SUBTOTAL(9,J242:J244)</f>
        <v>6650</v>
      </c>
      <c r="K241" s="58">
        <f>SUBTOTAL(9,K242:K244)</f>
        <v>6650</v>
      </c>
      <c r="L241" s="14">
        <f>SUBTOTAL(9,L242:L244)</f>
        <v>0</v>
      </c>
    </row>
    <row r="242" spans="1:12" ht="30" hidden="1" customHeight="1" x14ac:dyDescent="0.25">
      <c r="A242" s="1"/>
      <c r="B242" s="1"/>
      <c r="C242" s="6"/>
      <c r="D242" s="21"/>
      <c r="E242" s="21"/>
      <c r="F242" s="21"/>
      <c r="G242" s="20"/>
      <c r="H242" s="31"/>
      <c r="I242" s="31"/>
      <c r="J242" s="51"/>
      <c r="K242" s="51"/>
      <c r="L242" s="20"/>
    </row>
    <row r="243" spans="1:12" ht="15" customHeight="1" x14ac:dyDescent="0.25">
      <c r="A243" s="48" t="s">
        <v>4</v>
      </c>
      <c r="B243" s="48" t="s">
        <v>121</v>
      </c>
      <c r="C243" s="3">
        <v>0</v>
      </c>
      <c r="D243" s="3">
        <v>6650</v>
      </c>
      <c r="E243" s="3">
        <v>1000</v>
      </c>
      <c r="F243" s="3">
        <f>G243-D243</f>
        <v>-6650</v>
      </c>
      <c r="G243" s="3"/>
      <c r="H243" s="29" t="str">
        <f>IF(C243&lt;&gt;0,0/C243,"-")</f>
        <v>-</v>
      </c>
      <c r="I243" s="29">
        <f>IF(D243&lt;&gt;0,E243/D243,"-")</f>
        <v>0.15037593984962405</v>
      </c>
      <c r="J243" s="59">
        <v>6650</v>
      </c>
      <c r="K243" s="59">
        <v>6650</v>
      </c>
      <c r="L243" s="49">
        <v>0</v>
      </c>
    </row>
    <row r="244" spans="1:12" hidden="1" x14ac:dyDescent="0.25">
      <c r="A244" s="1"/>
      <c r="B244" s="1"/>
      <c r="C244" s="6"/>
      <c r="D244" s="3"/>
      <c r="E244" s="3"/>
      <c r="F244" s="3"/>
      <c r="G244" s="3"/>
      <c r="H244" s="29"/>
      <c r="I244" s="29"/>
      <c r="J244" s="59"/>
      <c r="K244" s="59"/>
      <c r="L244" s="3"/>
    </row>
    <row r="245" spans="1:12" hidden="1" x14ac:dyDescent="0.25">
      <c r="A245" s="1"/>
      <c r="B245" s="1"/>
      <c r="C245" s="6"/>
      <c r="D245" s="6"/>
      <c r="E245" s="6"/>
      <c r="F245" s="6"/>
      <c r="G245" s="20"/>
      <c r="H245" s="31"/>
      <c r="I245" s="31"/>
      <c r="J245" s="51"/>
      <c r="K245" s="51"/>
      <c r="L245" s="20"/>
    </row>
    <row r="246" spans="1:12" ht="20.100000000000001" hidden="1" customHeight="1" x14ac:dyDescent="0.25">
      <c r="A246" s="1"/>
      <c r="B246" s="1"/>
      <c r="C246" s="6"/>
      <c r="D246" s="6"/>
      <c r="E246" s="6"/>
      <c r="F246" s="6"/>
      <c r="G246" s="20"/>
      <c r="H246" s="31"/>
      <c r="I246" s="31"/>
      <c r="J246" s="51"/>
      <c r="K246" s="51"/>
      <c r="L246" s="20"/>
    </row>
    <row r="247" spans="1:12" ht="20.100000000000001" hidden="1" customHeight="1" x14ac:dyDescent="0.25">
      <c r="A247" s="1"/>
      <c r="B247" s="1"/>
      <c r="C247" s="6"/>
      <c r="D247" s="6"/>
      <c r="E247" s="6"/>
      <c r="F247" s="6"/>
      <c r="G247" s="20"/>
      <c r="H247" s="31"/>
      <c r="I247" s="31"/>
      <c r="J247" s="51"/>
      <c r="K247" s="51"/>
      <c r="L247" s="20"/>
    </row>
    <row r="248" spans="1:12" ht="18" customHeight="1" x14ac:dyDescent="0.25">
      <c r="A248" s="44" t="s">
        <v>65</v>
      </c>
      <c r="B248" s="44" t="s">
        <v>206</v>
      </c>
      <c r="C248" s="26">
        <f>SUBTOTAL(9,C249:C270)</f>
        <v>0</v>
      </c>
      <c r="D248" s="26">
        <f>SUBTOTAL(9,D249:D270)</f>
        <v>18615</v>
      </c>
      <c r="E248" s="26">
        <f>SUBTOTAL(9,E249:E270)</f>
        <v>6629.22</v>
      </c>
      <c r="F248" s="26">
        <f>G248-D248</f>
        <v>-18615</v>
      </c>
      <c r="G248" s="26">
        <f>SUBTOTAL(9,G249:G270)</f>
        <v>0</v>
      </c>
      <c r="H248" s="34" t="str">
        <f>IF(C248&lt;&gt;0,E248/C248,"-")</f>
        <v>-</v>
      </c>
      <c r="I248" s="34">
        <f>IF(D248&lt;&gt;0,E248/D248,"-")</f>
        <v>0.35612248186946011</v>
      </c>
      <c r="J248" s="55">
        <f>SUBTOTAL(9,J249:J270)</f>
        <v>4645</v>
      </c>
      <c r="K248" s="55">
        <f>SUBTOTAL(9,K249:K270)</f>
        <v>4645</v>
      </c>
      <c r="L248" s="26">
        <f>SUBTOTAL(9,L249:L270)</f>
        <v>0</v>
      </c>
    </row>
    <row r="249" spans="1:12" ht="30" hidden="1" customHeight="1" x14ac:dyDescent="0.25">
      <c r="A249" s="1"/>
      <c r="B249" s="1"/>
      <c r="C249" s="6"/>
      <c r="D249" s="13"/>
      <c r="E249" s="13"/>
      <c r="F249" s="13"/>
      <c r="G249" s="20"/>
      <c r="H249" s="31"/>
      <c r="I249" s="31"/>
      <c r="J249" s="51"/>
      <c r="K249" s="51"/>
      <c r="L249" s="20"/>
    </row>
    <row r="250" spans="1:12" ht="18" customHeight="1" x14ac:dyDescent="0.25">
      <c r="A250" s="45" t="s">
        <v>2</v>
      </c>
      <c r="B250" s="45" t="s">
        <v>150</v>
      </c>
      <c r="C250" s="27">
        <f>SUBTOTAL(9,C251:C259)</f>
        <v>0</v>
      </c>
      <c r="D250" s="27">
        <f>SUBTOTAL(9,D251:D259)</f>
        <v>7445</v>
      </c>
      <c r="E250" s="27">
        <f>SUBTOTAL(9,E251:E259)</f>
        <v>6629.22</v>
      </c>
      <c r="F250" s="27">
        <f>G250-D250</f>
        <v>-7445</v>
      </c>
      <c r="G250" s="27">
        <f>SUBTOTAL(9,G251:G259)</f>
        <v>0</v>
      </c>
      <c r="H250" s="35" t="str">
        <f>IF(C250&lt;&gt;0,E250/C250,"-")</f>
        <v>-</v>
      </c>
      <c r="I250" s="35">
        <f>IF(D250&lt;&gt;0,E250/D250,"-")</f>
        <v>0.89042578912021497</v>
      </c>
      <c r="J250" s="56">
        <f>SUBTOTAL(9,J251:J259)</f>
        <v>4645</v>
      </c>
      <c r="K250" s="56">
        <f>SUBTOTAL(9,K251:K259)</f>
        <v>4645</v>
      </c>
      <c r="L250" s="27">
        <f>SUBTOTAL(9,L251:L259)</f>
        <v>0</v>
      </c>
    </row>
    <row r="251" spans="1:12" ht="30" hidden="1" customHeight="1" x14ac:dyDescent="0.25">
      <c r="A251" s="1"/>
      <c r="B251" s="1"/>
      <c r="C251" s="6"/>
      <c r="D251" s="14"/>
      <c r="E251" s="14"/>
      <c r="F251" s="14"/>
      <c r="G251" s="20"/>
      <c r="H251" s="31"/>
      <c r="I251" s="31"/>
      <c r="J251" s="51"/>
      <c r="K251" s="51"/>
      <c r="L251" s="20"/>
    </row>
    <row r="252" spans="1:12" ht="18" customHeight="1" x14ac:dyDescent="0.25">
      <c r="A252" s="46" t="s">
        <v>0</v>
      </c>
      <c r="B252" s="46" t="s">
        <v>119</v>
      </c>
      <c r="C252" s="25">
        <f>SUBTOTAL(9,C253:C258)</f>
        <v>0</v>
      </c>
      <c r="D252" s="25">
        <f>SUBTOTAL(9,D253:D258)</f>
        <v>7445</v>
      </c>
      <c r="E252" s="25">
        <f>SUBTOTAL(9,E253:E258)</f>
        <v>6629.22</v>
      </c>
      <c r="F252" s="25">
        <f>G252-D252</f>
        <v>-7445</v>
      </c>
      <c r="G252" s="25">
        <f>SUBTOTAL(9,G253:G258)</f>
        <v>0</v>
      </c>
      <c r="H252" s="36" t="str">
        <f>IF(C252&lt;&gt;0,E252/C252,"-")</f>
        <v>-</v>
      </c>
      <c r="I252" s="36">
        <f>IF(D252&lt;&gt;0,E252/D252,"-")</f>
        <v>0.89042578912021497</v>
      </c>
      <c r="J252" s="57">
        <f>SUBTOTAL(9,J253:J258)</f>
        <v>4645</v>
      </c>
      <c r="K252" s="57">
        <f>SUBTOTAL(9,K253:K258)</f>
        <v>4645</v>
      </c>
      <c r="L252" s="25">
        <f>SUBTOTAL(9,L253:L258)</f>
        <v>0</v>
      </c>
    </row>
    <row r="253" spans="1:12" ht="22.5" hidden="1" customHeight="1" x14ac:dyDescent="0.25">
      <c r="A253" s="1"/>
      <c r="B253" s="1"/>
      <c r="C253" s="6"/>
      <c r="D253" s="14"/>
      <c r="E253" s="14"/>
      <c r="F253" s="14"/>
      <c r="G253" s="14"/>
      <c r="H253" s="37"/>
      <c r="I253" s="37"/>
      <c r="J253" s="58"/>
      <c r="K253" s="58"/>
      <c r="L253" s="14"/>
    </row>
    <row r="254" spans="1:12" ht="409.6" hidden="1" customHeight="1" x14ac:dyDescent="0.25">
      <c r="A254" s="47" t="s">
        <v>4</v>
      </c>
      <c r="B254" s="47" t="s">
        <v>121</v>
      </c>
      <c r="C254" s="14">
        <f>SUBTOTAL(9,C255:C257)</f>
        <v>0</v>
      </c>
      <c r="D254" s="14">
        <f>SUBTOTAL(9,D255:D257)</f>
        <v>7445</v>
      </c>
      <c r="E254" s="14">
        <f>SUBTOTAL(9,E255:E257)</f>
        <v>6629.22</v>
      </c>
      <c r="F254" s="14">
        <f>G254-D254</f>
        <v>-7445</v>
      </c>
      <c r="G254" s="14">
        <f>SUBTOTAL(9,G255:G257)</f>
        <v>0</v>
      </c>
      <c r="H254" s="37" t="str">
        <f>IF(C254&lt;&gt;0,E254/C254,"-")</f>
        <v>-</v>
      </c>
      <c r="I254" s="37">
        <f>IF(D254&lt;&gt;0,E254/D254,"-")</f>
        <v>0.89042578912021497</v>
      </c>
      <c r="J254" s="58">
        <f>SUBTOTAL(9,J255:J257)</f>
        <v>4645</v>
      </c>
      <c r="K254" s="58">
        <f>SUBTOTAL(9,K255:K257)</f>
        <v>4645</v>
      </c>
      <c r="L254" s="14">
        <f>SUBTOTAL(9,L255:L257)</f>
        <v>0</v>
      </c>
    </row>
    <row r="255" spans="1:12" ht="30" hidden="1" customHeight="1" x14ac:dyDescent="0.25">
      <c r="A255" s="1"/>
      <c r="B255" s="1"/>
      <c r="C255" s="6"/>
      <c r="D255" s="21"/>
      <c r="E255" s="21"/>
      <c r="F255" s="21"/>
      <c r="G255" s="20"/>
      <c r="H255" s="31"/>
      <c r="I255" s="31"/>
      <c r="J255" s="51"/>
      <c r="K255" s="51"/>
      <c r="L255" s="20"/>
    </row>
    <row r="256" spans="1:12" ht="15" customHeight="1" x14ac:dyDescent="0.25">
      <c r="A256" s="48" t="s">
        <v>4</v>
      </c>
      <c r="B256" s="48" t="s">
        <v>121</v>
      </c>
      <c r="C256" s="3">
        <v>0</v>
      </c>
      <c r="D256" s="3">
        <v>7445</v>
      </c>
      <c r="E256" s="3">
        <v>6629.22</v>
      </c>
      <c r="F256" s="3">
        <f>G256-D256</f>
        <v>-7445</v>
      </c>
      <c r="G256" s="3"/>
      <c r="H256" s="29" t="str">
        <f>IF(C256&lt;&gt;0,0/C256,"-")</f>
        <v>-</v>
      </c>
      <c r="I256" s="29">
        <f>IF(D256&lt;&gt;0,E256/D256,"-")</f>
        <v>0.89042578912021497</v>
      </c>
      <c r="J256" s="59">
        <v>4645</v>
      </c>
      <c r="K256" s="59">
        <v>4645</v>
      </c>
      <c r="L256" s="49">
        <v>0</v>
      </c>
    </row>
    <row r="257" spans="1:12" hidden="1" x14ac:dyDescent="0.25">
      <c r="A257" s="1"/>
      <c r="B257" s="1"/>
      <c r="C257" s="6"/>
      <c r="D257" s="3"/>
      <c r="E257" s="3"/>
      <c r="F257" s="3"/>
      <c r="G257" s="3"/>
      <c r="H257" s="29"/>
      <c r="I257" s="29"/>
      <c r="J257" s="59"/>
      <c r="K257" s="59"/>
      <c r="L257" s="3"/>
    </row>
    <row r="258" spans="1:12" hidden="1" x14ac:dyDescent="0.25">
      <c r="A258" s="1"/>
      <c r="B258" s="1"/>
      <c r="C258" s="6"/>
      <c r="D258" s="6"/>
      <c r="E258" s="6"/>
      <c r="F258" s="6"/>
      <c r="G258" s="20"/>
      <c r="H258" s="31"/>
      <c r="I258" s="31"/>
      <c r="J258" s="51"/>
      <c r="K258" s="51"/>
      <c r="L258" s="20"/>
    </row>
    <row r="259" spans="1:12" ht="20.100000000000001" hidden="1" customHeight="1" x14ac:dyDescent="0.25">
      <c r="A259" s="1"/>
      <c r="B259" s="1"/>
      <c r="C259" s="6"/>
      <c r="D259" s="6"/>
      <c r="E259" s="6"/>
      <c r="F259" s="6"/>
      <c r="G259" s="20"/>
      <c r="H259" s="31"/>
      <c r="I259" s="31"/>
      <c r="J259" s="51"/>
      <c r="K259" s="51"/>
      <c r="L259" s="20"/>
    </row>
    <row r="260" spans="1:12" ht="18" customHeight="1" x14ac:dyDescent="0.25">
      <c r="A260" s="45" t="s">
        <v>12</v>
      </c>
      <c r="B260" s="45" t="s">
        <v>187</v>
      </c>
      <c r="C260" s="27">
        <f>SUBTOTAL(9,C261:C269)</f>
        <v>0</v>
      </c>
      <c r="D260" s="27">
        <f>SUBTOTAL(9,D261:D269)</f>
        <v>11170</v>
      </c>
      <c r="E260" s="27">
        <f>SUBTOTAL(9,E261:E269)</f>
        <v>0</v>
      </c>
      <c r="F260" s="27">
        <f>G260-D260</f>
        <v>-11170</v>
      </c>
      <c r="G260" s="27">
        <f>SUBTOTAL(9,G261:G269)</f>
        <v>0</v>
      </c>
      <c r="H260" s="35" t="str">
        <f>IF(C260&lt;&gt;0,E260/C260,"-")</f>
        <v>-</v>
      </c>
      <c r="I260" s="35">
        <f>IF(D260&lt;&gt;0,E260/D260,"-")</f>
        <v>0</v>
      </c>
      <c r="J260" s="56">
        <f>SUBTOTAL(9,J261:J269)</f>
        <v>0</v>
      </c>
      <c r="K260" s="56">
        <f>SUBTOTAL(9,K261:K269)</f>
        <v>0</v>
      </c>
      <c r="L260" s="27">
        <f>SUBTOTAL(9,L261:L269)</f>
        <v>0</v>
      </c>
    </row>
    <row r="261" spans="1:12" ht="30" hidden="1" customHeight="1" x14ac:dyDescent="0.25">
      <c r="A261" s="1"/>
      <c r="B261" s="1"/>
      <c r="C261" s="6"/>
      <c r="D261" s="14"/>
      <c r="E261" s="14"/>
      <c r="F261" s="14"/>
      <c r="G261" s="20"/>
      <c r="H261" s="31"/>
      <c r="I261" s="31"/>
      <c r="J261" s="51"/>
      <c r="K261" s="51"/>
      <c r="L261" s="20"/>
    </row>
    <row r="262" spans="1:12" ht="18" customHeight="1" x14ac:dyDescent="0.25">
      <c r="A262" s="46" t="s">
        <v>0</v>
      </c>
      <c r="B262" s="46" t="s">
        <v>119</v>
      </c>
      <c r="C262" s="25">
        <f>SUBTOTAL(9,C263:C268)</f>
        <v>0</v>
      </c>
      <c r="D262" s="25">
        <f>SUBTOTAL(9,D263:D268)</f>
        <v>11170</v>
      </c>
      <c r="E262" s="25">
        <f>SUBTOTAL(9,E263:E268)</f>
        <v>0</v>
      </c>
      <c r="F262" s="25">
        <f>G262-D262</f>
        <v>-11170</v>
      </c>
      <c r="G262" s="25">
        <f>SUBTOTAL(9,G263:G268)</f>
        <v>0</v>
      </c>
      <c r="H262" s="36" t="str">
        <f>IF(C262&lt;&gt;0,E262/C262,"-")</f>
        <v>-</v>
      </c>
      <c r="I262" s="36">
        <f>IF(D262&lt;&gt;0,E262/D262,"-")</f>
        <v>0</v>
      </c>
      <c r="J262" s="57">
        <f>SUBTOTAL(9,J263:J268)</f>
        <v>0</v>
      </c>
      <c r="K262" s="57">
        <f>SUBTOTAL(9,K263:K268)</f>
        <v>0</v>
      </c>
      <c r="L262" s="25">
        <f>SUBTOTAL(9,L263:L268)</f>
        <v>0</v>
      </c>
    </row>
    <row r="263" spans="1:12" ht="22.5" hidden="1" customHeight="1" x14ac:dyDescent="0.25">
      <c r="A263" s="1"/>
      <c r="B263" s="1"/>
      <c r="C263" s="6"/>
      <c r="D263" s="14"/>
      <c r="E263" s="14"/>
      <c r="F263" s="14"/>
      <c r="G263" s="14"/>
      <c r="H263" s="37"/>
      <c r="I263" s="37"/>
      <c r="J263" s="58"/>
      <c r="K263" s="58"/>
      <c r="L263" s="14"/>
    </row>
    <row r="264" spans="1:12" ht="409.6" hidden="1" customHeight="1" x14ac:dyDescent="0.25">
      <c r="A264" s="47" t="s">
        <v>4</v>
      </c>
      <c r="B264" s="47" t="s">
        <v>121</v>
      </c>
      <c r="C264" s="14">
        <f>SUBTOTAL(9,C265:C267)</f>
        <v>0</v>
      </c>
      <c r="D264" s="14">
        <f>SUBTOTAL(9,D265:D267)</f>
        <v>11170</v>
      </c>
      <c r="E264" s="14">
        <f>SUBTOTAL(9,E265:E267)</f>
        <v>0</v>
      </c>
      <c r="F264" s="14">
        <f>G264-D264</f>
        <v>-11170</v>
      </c>
      <c r="G264" s="14">
        <f>SUBTOTAL(9,G265:G267)</f>
        <v>0</v>
      </c>
      <c r="H264" s="37" t="str">
        <f>IF(C264&lt;&gt;0,E264/C264,"-")</f>
        <v>-</v>
      </c>
      <c r="I264" s="37">
        <f>IF(D264&lt;&gt;0,E264/D264,"-")</f>
        <v>0</v>
      </c>
      <c r="J264" s="58">
        <f>SUBTOTAL(9,J265:J267)</f>
        <v>0</v>
      </c>
      <c r="K264" s="58">
        <f>SUBTOTAL(9,K265:K267)</f>
        <v>0</v>
      </c>
      <c r="L264" s="14">
        <f>SUBTOTAL(9,L265:L267)</f>
        <v>0</v>
      </c>
    </row>
    <row r="265" spans="1:12" ht="30" hidden="1" customHeight="1" x14ac:dyDescent="0.25">
      <c r="A265" s="1"/>
      <c r="B265" s="1"/>
      <c r="C265" s="6"/>
      <c r="D265" s="21"/>
      <c r="E265" s="21"/>
      <c r="F265" s="21"/>
      <c r="G265" s="20"/>
      <c r="H265" s="31"/>
      <c r="I265" s="31"/>
      <c r="J265" s="51"/>
      <c r="K265" s="51"/>
      <c r="L265" s="20"/>
    </row>
    <row r="266" spans="1:12" ht="15" customHeight="1" x14ac:dyDescent="0.25">
      <c r="A266" s="48" t="s">
        <v>4</v>
      </c>
      <c r="B266" s="48" t="s">
        <v>121</v>
      </c>
      <c r="C266" s="3">
        <v>0</v>
      </c>
      <c r="D266" s="3">
        <v>11170</v>
      </c>
      <c r="E266" s="3">
        <v>0</v>
      </c>
      <c r="F266" s="3">
        <f>G266-D266</f>
        <v>-11170</v>
      </c>
      <c r="G266" s="3"/>
      <c r="H266" s="29" t="str">
        <f>IF(C266&lt;&gt;0,0/C266,"-")</f>
        <v>-</v>
      </c>
      <c r="I266" s="29">
        <f>IF(D266&lt;&gt;0,E266/D266,"-")</f>
        <v>0</v>
      </c>
      <c r="J266" s="59">
        <v>0</v>
      </c>
      <c r="K266" s="59">
        <v>0</v>
      </c>
      <c r="L266" s="49">
        <v>0</v>
      </c>
    </row>
    <row r="267" spans="1:12" hidden="1" x14ac:dyDescent="0.25">
      <c r="A267" s="1"/>
      <c r="B267" s="1"/>
      <c r="C267" s="6"/>
      <c r="D267" s="3"/>
      <c r="E267" s="3"/>
      <c r="F267" s="3"/>
      <c r="G267" s="3"/>
      <c r="H267" s="29"/>
      <c r="I267" s="29"/>
      <c r="J267" s="59"/>
      <c r="K267" s="59"/>
      <c r="L267" s="3"/>
    </row>
    <row r="268" spans="1:12" hidden="1" x14ac:dyDescent="0.25">
      <c r="A268" s="1"/>
      <c r="B268" s="1"/>
      <c r="C268" s="6"/>
      <c r="D268" s="6"/>
      <c r="E268" s="6"/>
      <c r="F268" s="6"/>
      <c r="G268" s="20"/>
      <c r="H268" s="31"/>
      <c r="I268" s="31"/>
      <c r="J268" s="51"/>
      <c r="K268" s="51"/>
      <c r="L268" s="20"/>
    </row>
    <row r="269" spans="1:12" ht="20.100000000000001" hidden="1" customHeight="1" x14ac:dyDescent="0.25">
      <c r="A269" s="1"/>
      <c r="B269" s="1"/>
      <c r="C269" s="6"/>
      <c r="D269" s="6"/>
      <c r="E269" s="6"/>
      <c r="F269" s="6"/>
      <c r="G269" s="20"/>
      <c r="H269" s="31"/>
      <c r="I269" s="31"/>
      <c r="J269" s="51"/>
      <c r="K269" s="51"/>
      <c r="L269" s="20"/>
    </row>
    <row r="270" spans="1:12" ht="20.100000000000001" hidden="1" customHeight="1" x14ac:dyDescent="0.25">
      <c r="A270" s="1"/>
      <c r="B270" s="1"/>
      <c r="C270" s="6"/>
      <c r="D270" s="6"/>
      <c r="E270" s="6"/>
      <c r="F270" s="6"/>
      <c r="G270" s="20"/>
      <c r="H270" s="31"/>
      <c r="I270" s="31"/>
      <c r="J270" s="51"/>
      <c r="K270" s="51"/>
      <c r="L270" s="20"/>
    </row>
    <row r="271" spans="1:12" ht="18" customHeight="1" x14ac:dyDescent="0.25">
      <c r="A271" s="44" t="s">
        <v>66</v>
      </c>
      <c r="B271" s="44" t="s">
        <v>140</v>
      </c>
      <c r="C271" s="26">
        <f>SUBTOTAL(9,C272:C293)</f>
        <v>0</v>
      </c>
      <c r="D271" s="26">
        <f>SUBTOTAL(9,D272:D293)</f>
        <v>204780</v>
      </c>
      <c r="E271" s="26">
        <f>SUBTOTAL(9,E272:E293)</f>
        <v>87250</v>
      </c>
      <c r="F271" s="26">
        <f>G271-D271</f>
        <v>-204780</v>
      </c>
      <c r="G271" s="26">
        <f>SUBTOTAL(9,G272:G293)</f>
        <v>0</v>
      </c>
      <c r="H271" s="34" t="str">
        <f>IF(C271&lt;&gt;0,E271/C271,"-")</f>
        <v>-</v>
      </c>
      <c r="I271" s="34">
        <f>IF(D271&lt;&gt;0,E271/D271,"-")</f>
        <v>0.42606699873034476</v>
      </c>
      <c r="J271" s="55">
        <f>SUBTOTAL(9,J272:J293)</f>
        <v>0</v>
      </c>
      <c r="K271" s="55">
        <f>SUBTOTAL(9,K272:K293)</f>
        <v>0</v>
      </c>
      <c r="L271" s="26">
        <f>SUBTOTAL(9,L272:L293)</f>
        <v>0</v>
      </c>
    </row>
    <row r="272" spans="1:12" ht="30" hidden="1" customHeight="1" x14ac:dyDescent="0.25">
      <c r="A272" s="1"/>
      <c r="B272" s="1"/>
      <c r="C272" s="6"/>
      <c r="D272" s="13"/>
      <c r="E272" s="13"/>
      <c r="F272" s="13"/>
      <c r="G272" s="20"/>
      <c r="H272" s="31"/>
      <c r="I272" s="31"/>
      <c r="J272" s="51"/>
      <c r="K272" s="51"/>
      <c r="L272" s="20"/>
    </row>
    <row r="273" spans="1:12" ht="18" customHeight="1" x14ac:dyDescent="0.25">
      <c r="A273" s="45" t="s">
        <v>2</v>
      </c>
      <c r="B273" s="45" t="s">
        <v>150</v>
      </c>
      <c r="C273" s="27">
        <f>SUBTOTAL(9,C274:C282)</f>
        <v>0</v>
      </c>
      <c r="D273" s="27">
        <f>SUBTOTAL(9,D274:D282)</f>
        <v>0</v>
      </c>
      <c r="E273" s="27">
        <f>SUBTOTAL(9,E274:E282)</f>
        <v>87250</v>
      </c>
      <c r="F273" s="27">
        <f>G273-D273</f>
        <v>0</v>
      </c>
      <c r="G273" s="27">
        <f>SUBTOTAL(9,G274:G282)</f>
        <v>0</v>
      </c>
      <c r="H273" s="35" t="str">
        <f>IF(C273&lt;&gt;0,E273/C273,"-")</f>
        <v>-</v>
      </c>
      <c r="I273" s="35" t="str">
        <f>IF(D273&lt;&gt;0,E273/D273,"-")</f>
        <v>-</v>
      </c>
      <c r="J273" s="56">
        <f>SUBTOTAL(9,J274:J282)</f>
        <v>0</v>
      </c>
      <c r="K273" s="56">
        <f>SUBTOTAL(9,K274:K282)</f>
        <v>0</v>
      </c>
      <c r="L273" s="27">
        <f>SUBTOTAL(9,L274:L282)</f>
        <v>0</v>
      </c>
    </row>
    <row r="274" spans="1:12" ht="30" hidden="1" customHeight="1" x14ac:dyDescent="0.25">
      <c r="A274" s="1"/>
      <c r="B274" s="1"/>
      <c r="C274" s="6"/>
      <c r="D274" s="14"/>
      <c r="E274" s="14"/>
      <c r="F274" s="14"/>
      <c r="G274" s="20"/>
      <c r="H274" s="31"/>
      <c r="I274" s="31"/>
      <c r="J274" s="51"/>
      <c r="K274" s="51"/>
      <c r="L274" s="20"/>
    </row>
    <row r="275" spans="1:12" ht="18" customHeight="1" x14ac:dyDescent="0.25">
      <c r="A275" s="46" t="s">
        <v>0</v>
      </c>
      <c r="B275" s="46" t="s">
        <v>119</v>
      </c>
      <c r="C275" s="25">
        <f>SUBTOTAL(9,C276:C281)</f>
        <v>0</v>
      </c>
      <c r="D275" s="25">
        <f>SUBTOTAL(9,D276:D281)</f>
        <v>0</v>
      </c>
      <c r="E275" s="25">
        <f>SUBTOTAL(9,E276:E281)</f>
        <v>87250</v>
      </c>
      <c r="F275" s="25">
        <f>G275-D275</f>
        <v>0</v>
      </c>
      <c r="G275" s="25">
        <f>SUBTOTAL(9,G276:G281)</f>
        <v>0</v>
      </c>
      <c r="H275" s="36" t="str">
        <f>IF(C275&lt;&gt;0,E275/C275,"-")</f>
        <v>-</v>
      </c>
      <c r="I275" s="36" t="str">
        <f>IF(D275&lt;&gt;0,E275/D275,"-")</f>
        <v>-</v>
      </c>
      <c r="J275" s="57">
        <f>SUBTOTAL(9,J276:J281)</f>
        <v>0</v>
      </c>
      <c r="K275" s="57">
        <f>SUBTOTAL(9,K276:K281)</f>
        <v>0</v>
      </c>
      <c r="L275" s="25">
        <f>SUBTOTAL(9,L276:L281)</f>
        <v>0</v>
      </c>
    </row>
    <row r="276" spans="1:12" ht="22.5" hidden="1" customHeight="1" x14ac:dyDescent="0.25">
      <c r="A276" s="1"/>
      <c r="B276" s="1"/>
      <c r="C276" s="6"/>
      <c r="D276" s="14"/>
      <c r="E276" s="14"/>
      <c r="F276" s="14"/>
      <c r="G276" s="14"/>
      <c r="H276" s="37"/>
      <c r="I276" s="37"/>
      <c r="J276" s="58"/>
      <c r="K276" s="58"/>
      <c r="L276" s="14"/>
    </row>
    <row r="277" spans="1:12" ht="409.6" hidden="1" customHeight="1" x14ac:dyDescent="0.25">
      <c r="A277" s="47" t="s">
        <v>4</v>
      </c>
      <c r="B277" s="47" t="s">
        <v>121</v>
      </c>
      <c r="C277" s="14">
        <f>SUBTOTAL(9,C278:C280)</f>
        <v>0</v>
      </c>
      <c r="D277" s="14">
        <f>SUBTOTAL(9,D278:D280)</f>
        <v>0</v>
      </c>
      <c r="E277" s="14">
        <f>SUBTOTAL(9,E278:E280)</f>
        <v>87250</v>
      </c>
      <c r="F277" s="14">
        <f>G277-D277</f>
        <v>0</v>
      </c>
      <c r="G277" s="14">
        <f>SUBTOTAL(9,G278:G280)</f>
        <v>0</v>
      </c>
      <c r="H277" s="37" t="str">
        <f>IF(C277&lt;&gt;0,E277/C277,"-")</f>
        <v>-</v>
      </c>
      <c r="I277" s="37" t="str">
        <f>IF(D277&lt;&gt;0,E277/D277,"-")</f>
        <v>-</v>
      </c>
      <c r="J277" s="58">
        <f>SUBTOTAL(9,J278:J280)</f>
        <v>0</v>
      </c>
      <c r="K277" s="58">
        <f>SUBTOTAL(9,K278:K280)</f>
        <v>0</v>
      </c>
      <c r="L277" s="14">
        <f>SUBTOTAL(9,L278:L280)</f>
        <v>0</v>
      </c>
    </row>
    <row r="278" spans="1:12" ht="30" hidden="1" customHeight="1" x14ac:dyDescent="0.25">
      <c r="A278" s="1"/>
      <c r="B278" s="1"/>
      <c r="C278" s="6"/>
      <c r="D278" s="21"/>
      <c r="E278" s="21"/>
      <c r="F278" s="21"/>
      <c r="G278" s="20"/>
      <c r="H278" s="31"/>
      <c r="I278" s="31"/>
      <c r="J278" s="51"/>
      <c r="K278" s="51"/>
      <c r="L278" s="20"/>
    </row>
    <row r="279" spans="1:12" ht="15" customHeight="1" x14ac:dyDescent="0.25">
      <c r="A279" s="48" t="s">
        <v>4</v>
      </c>
      <c r="B279" s="48" t="s">
        <v>121</v>
      </c>
      <c r="C279" s="3">
        <v>0</v>
      </c>
      <c r="D279" s="3">
        <v>0</v>
      </c>
      <c r="E279" s="3">
        <v>87250</v>
      </c>
      <c r="F279" s="3">
        <f>G279-D279</f>
        <v>0</v>
      </c>
      <c r="G279" s="3"/>
      <c r="H279" s="29" t="str">
        <f>IF(C279&lt;&gt;0,0/C279,"-")</f>
        <v>-</v>
      </c>
      <c r="I279" s="29" t="str">
        <f>IF(D279&lt;&gt;0,E279/D279,"-")</f>
        <v>-</v>
      </c>
      <c r="J279" s="59">
        <v>0</v>
      </c>
      <c r="K279" s="59">
        <v>0</v>
      </c>
      <c r="L279" s="49">
        <v>0</v>
      </c>
    </row>
    <row r="280" spans="1:12" hidden="1" x14ac:dyDescent="0.25">
      <c r="A280" s="1"/>
      <c r="B280" s="1"/>
      <c r="C280" s="6"/>
      <c r="D280" s="3"/>
      <c r="E280" s="3"/>
      <c r="F280" s="3"/>
      <c r="G280" s="3"/>
      <c r="H280" s="29"/>
      <c r="I280" s="29"/>
      <c r="J280" s="59"/>
      <c r="K280" s="59"/>
      <c r="L280" s="3"/>
    </row>
    <row r="281" spans="1:12" hidden="1" x14ac:dyDescent="0.25">
      <c r="A281" s="1"/>
      <c r="B281" s="1"/>
      <c r="C281" s="6"/>
      <c r="D281" s="6"/>
      <c r="E281" s="6"/>
      <c r="F281" s="6"/>
      <c r="G281" s="20"/>
      <c r="H281" s="31"/>
      <c r="I281" s="31"/>
      <c r="J281" s="51"/>
      <c r="K281" s="51"/>
      <c r="L281" s="20"/>
    </row>
    <row r="282" spans="1:12" ht="20.100000000000001" hidden="1" customHeight="1" x14ac:dyDescent="0.25">
      <c r="A282" s="1"/>
      <c r="B282" s="1"/>
      <c r="C282" s="6"/>
      <c r="D282" s="6"/>
      <c r="E282" s="6"/>
      <c r="F282" s="6"/>
      <c r="G282" s="20"/>
      <c r="H282" s="31"/>
      <c r="I282" s="31"/>
      <c r="J282" s="51"/>
      <c r="K282" s="51"/>
      <c r="L282" s="20"/>
    </row>
    <row r="283" spans="1:12" ht="18" customHeight="1" x14ac:dyDescent="0.25">
      <c r="A283" s="45" t="s">
        <v>12</v>
      </c>
      <c r="B283" s="45" t="s">
        <v>187</v>
      </c>
      <c r="C283" s="27">
        <f>SUBTOTAL(9,C284:C292)</f>
        <v>0</v>
      </c>
      <c r="D283" s="27">
        <f>SUBTOTAL(9,D284:D292)</f>
        <v>204780</v>
      </c>
      <c r="E283" s="27">
        <f>SUBTOTAL(9,E284:E292)</f>
        <v>0</v>
      </c>
      <c r="F283" s="27">
        <f>G283-D283</f>
        <v>-204780</v>
      </c>
      <c r="G283" s="27">
        <f>SUBTOTAL(9,G284:G292)</f>
        <v>0</v>
      </c>
      <c r="H283" s="35" t="str">
        <f>IF(C283&lt;&gt;0,E283/C283,"-")</f>
        <v>-</v>
      </c>
      <c r="I283" s="35">
        <f>IF(D283&lt;&gt;0,E283/D283,"-")</f>
        <v>0</v>
      </c>
      <c r="J283" s="56">
        <f>SUBTOTAL(9,J284:J292)</f>
        <v>0</v>
      </c>
      <c r="K283" s="56">
        <f>SUBTOTAL(9,K284:K292)</f>
        <v>0</v>
      </c>
      <c r="L283" s="27">
        <f>SUBTOTAL(9,L284:L292)</f>
        <v>0</v>
      </c>
    </row>
    <row r="284" spans="1:12" ht="30" hidden="1" customHeight="1" x14ac:dyDescent="0.25">
      <c r="A284" s="1"/>
      <c r="B284" s="1"/>
      <c r="C284" s="6"/>
      <c r="D284" s="14"/>
      <c r="E284" s="14"/>
      <c r="F284" s="14"/>
      <c r="G284" s="20"/>
      <c r="H284" s="31"/>
      <c r="I284" s="31"/>
      <c r="J284" s="51"/>
      <c r="K284" s="51"/>
      <c r="L284" s="20"/>
    </row>
    <row r="285" spans="1:12" ht="18" customHeight="1" x14ac:dyDescent="0.25">
      <c r="A285" s="46" t="s">
        <v>0</v>
      </c>
      <c r="B285" s="46" t="s">
        <v>119</v>
      </c>
      <c r="C285" s="25">
        <f>SUBTOTAL(9,C286:C291)</f>
        <v>0</v>
      </c>
      <c r="D285" s="25">
        <f>SUBTOTAL(9,D286:D291)</f>
        <v>204780</v>
      </c>
      <c r="E285" s="25">
        <f>SUBTOTAL(9,E286:E291)</f>
        <v>0</v>
      </c>
      <c r="F285" s="25">
        <f>G285-D285</f>
        <v>-204780</v>
      </c>
      <c r="G285" s="25">
        <f>SUBTOTAL(9,G286:G291)</f>
        <v>0</v>
      </c>
      <c r="H285" s="36" t="str">
        <f>IF(C285&lt;&gt;0,E285/C285,"-")</f>
        <v>-</v>
      </c>
      <c r="I285" s="36">
        <f>IF(D285&lt;&gt;0,E285/D285,"-")</f>
        <v>0</v>
      </c>
      <c r="J285" s="57">
        <f>SUBTOTAL(9,J286:J291)</f>
        <v>0</v>
      </c>
      <c r="K285" s="57">
        <f>SUBTOTAL(9,K286:K291)</f>
        <v>0</v>
      </c>
      <c r="L285" s="25">
        <f>SUBTOTAL(9,L286:L291)</f>
        <v>0</v>
      </c>
    </row>
    <row r="286" spans="1:12" ht="22.5" hidden="1" customHeight="1" x14ac:dyDescent="0.25">
      <c r="A286" s="1"/>
      <c r="B286" s="1"/>
      <c r="C286" s="6"/>
      <c r="D286" s="14"/>
      <c r="E286" s="14"/>
      <c r="F286" s="14"/>
      <c r="G286" s="14"/>
      <c r="H286" s="37"/>
      <c r="I286" s="37"/>
      <c r="J286" s="58"/>
      <c r="K286" s="58"/>
      <c r="L286" s="14"/>
    </row>
    <row r="287" spans="1:12" ht="409.6" hidden="1" customHeight="1" x14ac:dyDescent="0.25">
      <c r="A287" s="47" t="s">
        <v>4</v>
      </c>
      <c r="B287" s="47" t="s">
        <v>121</v>
      </c>
      <c r="C287" s="14">
        <f>SUBTOTAL(9,C288:C290)</f>
        <v>0</v>
      </c>
      <c r="D287" s="14">
        <f>SUBTOTAL(9,D288:D290)</f>
        <v>204780</v>
      </c>
      <c r="E287" s="14">
        <f>SUBTOTAL(9,E288:E290)</f>
        <v>0</v>
      </c>
      <c r="F287" s="14">
        <f>G287-D287</f>
        <v>-204780</v>
      </c>
      <c r="G287" s="14">
        <f>SUBTOTAL(9,G288:G290)</f>
        <v>0</v>
      </c>
      <c r="H287" s="37" t="str">
        <f>IF(C287&lt;&gt;0,E287/C287,"-")</f>
        <v>-</v>
      </c>
      <c r="I287" s="37">
        <f>IF(D287&lt;&gt;0,E287/D287,"-")</f>
        <v>0</v>
      </c>
      <c r="J287" s="58">
        <f>SUBTOTAL(9,J288:J290)</f>
        <v>0</v>
      </c>
      <c r="K287" s="58">
        <f>SUBTOTAL(9,K288:K290)</f>
        <v>0</v>
      </c>
      <c r="L287" s="14">
        <f>SUBTOTAL(9,L288:L290)</f>
        <v>0</v>
      </c>
    </row>
    <row r="288" spans="1:12" ht="30" hidden="1" customHeight="1" x14ac:dyDescent="0.25">
      <c r="A288" s="1"/>
      <c r="B288" s="1"/>
      <c r="C288" s="6"/>
      <c r="D288" s="21"/>
      <c r="E288" s="21"/>
      <c r="F288" s="21"/>
      <c r="G288" s="20"/>
      <c r="H288" s="31"/>
      <c r="I288" s="31"/>
      <c r="J288" s="51"/>
      <c r="K288" s="51"/>
      <c r="L288" s="20"/>
    </row>
    <row r="289" spans="1:12" ht="15" customHeight="1" x14ac:dyDescent="0.25">
      <c r="A289" s="48" t="s">
        <v>4</v>
      </c>
      <c r="B289" s="48" t="s">
        <v>121</v>
      </c>
      <c r="C289" s="3">
        <v>0</v>
      </c>
      <c r="D289" s="3">
        <v>204780</v>
      </c>
      <c r="E289" s="3">
        <v>0</v>
      </c>
      <c r="F289" s="3">
        <f>G289-D289</f>
        <v>-204780</v>
      </c>
      <c r="G289" s="3"/>
      <c r="H289" s="29" t="str">
        <f>IF(C289&lt;&gt;0,0/C289,"-")</f>
        <v>-</v>
      </c>
      <c r="I289" s="29">
        <f>IF(D289&lt;&gt;0,E289/D289,"-")</f>
        <v>0</v>
      </c>
      <c r="J289" s="59">
        <v>0</v>
      </c>
      <c r="K289" s="59">
        <v>0</v>
      </c>
      <c r="L289" s="49">
        <v>0</v>
      </c>
    </row>
    <row r="290" spans="1:12" hidden="1" x14ac:dyDescent="0.25">
      <c r="A290" s="1"/>
      <c r="B290" s="1"/>
      <c r="C290" s="6"/>
      <c r="D290" s="3"/>
      <c r="E290" s="3"/>
      <c r="F290" s="3"/>
      <c r="G290" s="3"/>
      <c r="H290" s="29"/>
      <c r="I290" s="29"/>
      <c r="J290" s="59"/>
      <c r="K290" s="59"/>
      <c r="L290" s="3"/>
    </row>
    <row r="291" spans="1:12" hidden="1" x14ac:dyDescent="0.25">
      <c r="A291" s="1"/>
      <c r="B291" s="1"/>
      <c r="C291" s="6"/>
      <c r="D291" s="6"/>
      <c r="E291" s="6"/>
      <c r="F291" s="6"/>
      <c r="G291" s="20"/>
      <c r="H291" s="31"/>
      <c r="I291" s="31"/>
      <c r="J291" s="51"/>
      <c r="K291" s="51"/>
      <c r="L291" s="20"/>
    </row>
    <row r="292" spans="1:12" ht="20.100000000000001" hidden="1" customHeight="1" x14ac:dyDescent="0.25">
      <c r="A292" s="1"/>
      <c r="B292" s="1"/>
      <c r="C292" s="6"/>
      <c r="D292" s="6"/>
      <c r="E292" s="6"/>
      <c r="F292" s="6"/>
      <c r="G292" s="20"/>
      <c r="H292" s="31"/>
      <c r="I292" s="31"/>
      <c r="J292" s="51"/>
      <c r="K292" s="51"/>
      <c r="L292" s="20"/>
    </row>
    <row r="293" spans="1:12" ht="20.100000000000001" hidden="1" customHeight="1" x14ac:dyDescent="0.25">
      <c r="A293" s="1"/>
      <c r="B293" s="1"/>
      <c r="C293" s="6"/>
      <c r="D293" s="6"/>
      <c r="E293" s="6"/>
      <c r="F293" s="6"/>
      <c r="G293" s="20"/>
      <c r="H293" s="31"/>
      <c r="I293" s="31"/>
      <c r="J293" s="51"/>
      <c r="K293" s="51"/>
      <c r="L293" s="20"/>
    </row>
    <row r="294" spans="1:12" ht="20.100000000000001" hidden="1" customHeight="1" x14ac:dyDescent="0.25">
      <c r="A294" s="1"/>
      <c r="B294" s="1"/>
      <c r="C294" s="6"/>
      <c r="D294" s="6"/>
      <c r="E294" s="6"/>
      <c r="F294" s="6"/>
      <c r="G294" s="20"/>
      <c r="H294" s="31"/>
      <c r="I294" s="31"/>
      <c r="J294" s="51"/>
      <c r="K294" s="51"/>
      <c r="L294" s="20"/>
    </row>
    <row r="295" spans="1:12" ht="20.100000000000001" hidden="1" customHeight="1" x14ac:dyDescent="0.25">
      <c r="A295" s="1"/>
      <c r="B295" s="1"/>
      <c r="C295" s="6"/>
      <c r="D295" s="6"/>
      <c r="E295" s="6"/>
      <c r="F295" s="6"/>
      <c r="G295" s="20"/>
      <c r="H295" s="31"/>
      <c r="I295" s="31"/>
      <c r="J295" s="51"/>
      <c r="K295" s="51"/>
      <c r="L295" s="20"/>
    </row>
    <row r="296" spans="1:12" s="16" customFormat="1" ht="18" customHeight="1" x14ac:dyDescent="0.25">
      <c r="A296" s="42" t="s">
        <v>41</v>
      </c>
      <c r="B296" s="42" t="s">
        <v>174</v>
      </c>
      <c r="C296" s="23">
        <f>SUBTOTAL(9,C297:C455)</f>
        <v>0</v>
      </c>
      <c r="D296" s="23">
        <f>SUBTOTAL(9,D297:D455)</f>
        <v>274115</v>
      </c>
      <c r="E296" s="23">
        <f>SUBTOTAL(9,E297:E455)</f>
        <v>21000</v>
      </c>
      <c r="F296" s="23">
        <f>G296-D296</f>
        <v>-274115</v>
      </c>
      <c r="G296" s="23">
        <f>SUBTOTAL(9,G297:G455)</f>
        <v>0</v>
      </c>
      <c r="H296" s="32" t="str">
        <f>IF(C296&lt;&gt;0,E296/C296,"-")</f>
        <v>-</v>
      </c>
      <c r="I296" s="32">
        <f>IF(D296&lt;&gt;0,E296/D296,"-")</f>
        <v>7.6610181857979312E-2</v>
      </c>
      <c r="J296" s="53">
        <f>SUBTOTAL(9,J297:J455)</f>
        <v>106545</v>
      </c>
      <c r="K296" s="53">
        <f>SUBTOTAL(9,K297:K455)</f>
        <v>106545</v>
      </c>
      <c r="L296" s="23">
        <f>SUBTOTAL(9,L297:L455)</f>
        <v>0</v>
      </c>
    </row>
    <row r="297" spans="1:12" ht="30" hidden="1" customHeight="1" x14ac:dyDescent="0.25">
      <c r="A297" s="1"/>
      <c r="B297" s="1"/>
      <c r="C297" s="6"/>
      <c r="D297" s="11"/>
      <c r="E297" s="11"/>
      <c r="F297" s="11"/>
      <c r="G297" s="20"/>
      <c r="H297" s="31"/>
      <c r="I297" s="31"/>
      <c r="J297" s="51"/>
      <c r="K297" s="51"/>
      <c r="L297" s="20"/>
    </row>
    <row r="298" spans="1:12" ht="18" customHeight="1" x14ac:dyDescent="0.25">
      <c r="A298" s="43" t="s">
        <v>26</v>
      </c>
      <c r="B298" s="43" t="s">
        <v>112</v>
      </c>
      <c r="C298" s="24">
        <f>SUBTOTAL(9,C299:C402)</f>
        <v>0</v>
      </c>
      <c r="D298" s="24">
        <f>SUBTOTAL(9,D299:D402)</f>
        <v>217465</v>
      </c>
      <c r="E298" s="24">
        <f>SUBTOTAL(9,E299:E402)</f>
        <v>0</v>
      </c>
      <c r="F298" s="24">
        <f>G298-D298</f>
        <v>-217465</v>
      </c>
      <c r="G298" s="24">
        <f>SUBTOTAL(9,G299:G402)</f>
        <v>0</v>
      </c>
      <c r="H298" s="33" t="str">
        <f>IF(C298&lt;&gt;0,E298/C298,"-")</f>
        <v>-</v>
      </c>
      <c r="I298" s="33">
        <f>IF(D298&lt;&gt;0,E298/D298,"-")</f>
        <v>0</v>
      </c>
      <c r="J298" s="54">
        <f>SUBTOTAL(9,J299:J402)</f>
        <v>106545</v>
      </c>
      <c r="K298" s="54">
        <f>SUBTOTAL(9,K299:K402)</f>
        <v>106545</v>
      </c>
      <c r="L298" s="24">
        <f>SUBTOTAL(9,L299:L402)</f>
        <v>0</v>
      </c>
    </row>
    <row r="299" spans="1:12" ht="30" hidden="1" customHeight="1" x14ac:dyDescent="0.25">
      <c r="A299" s="1"/>
      <c r="B299" s="1"/>
      <c r="C299" s="6"/>
      <c r="D299" s="12"/>
      <c r="E299" s="12"/>
      <c r="F299" s="12"/>
      <c r="G299" s="20"/>
      <c r="H299" s="31"/>
      <c r="I299" s="31"/>
      <c r="J299" s="51"/>
      <c r="K299" s="51"/>
      <c r="L299" s="20"/>
    </row>
    <row r="300" spans="1:12" ht="18" customHeight="1" x14ac:dyDescent="0.25">
      <c r="A300" s="44" t="s">
        <v>95</v>
      </c>
      <c r="B300" s="44" t="s">
        <v>137</v>
      </c>
      <c r="C300" s="26">
        <f>SUBTOTAL(9,C301:C322)</f>
        <v>0</v>
      </c>
      <c r="D300" s="26">
        <f>SUBTOTAL(9,D301:D322)</f>
        <v>66500</v>
      </c>
      <c r="E300" s="26">
        <f>SUBTOTAL(9,E301:E322)</f>
        <v>0</v>
      </c>
      <c r="F300" s="26">
        <f>G300-D300</f>
        <v>-66500</v>
      </c>
      <c r="G300" s="26">
        <f>SUBTOTAL(9,G301:G322)</f>
        <v>0</v>
      </c>
      <c r="H300" s="34" t="str">
        <f>IF(C300&lt;&gt;0,E300/C300,"-")</f>
        <v>-</v>
      </c>
      <c r="I300" s="34">
        <f>IF(D300&lt;&gt;0,E300/D300,"-")</f>
        <v>0</v>
      </c>
      <c r="J300" s="55">
        <f>SUBTOTAL(9,J301:J322)</f>
        <v>106545</v>
      </c>
      <c r="K300" s="55">
        <f>SUBTOTAL(9,K301:K322)</f>
        <v>106545</v>
      </c>
      <c r="L300" s="26">
        <f>SUBTOTAL(9,L301:L322)</f>
        <v>0</v>
      </c>
    </row>
    <row r="301" spans="1:12" ht="30" hidden="1" customHeight="1" x14ac:dyDescent="0.25">
      <c r="A301" s="1"/>
      <c r="B301" s="1"/>
      <c r="C301" s="6"/>
      <c r="D301" s="13"/>
      <c r="E301" s="13"/>
      <c r="F301" s="13"/>
      <c r="G301" s="20"/>
      <c r="H301" s="31"/>
      <c r="I301" s="31"/>
      <c r="J301" s="51"/>
      <c r="K301" s="51"/>
      <c r="L301" s="20"/>
    </row>
    <row r="302" spans="1:12" ht="18" customHeight="1" x14ac:dyDescent="0.25">
      <c r="A302" s="45" t="s">
        <v>2</v>
      </c>
      <c r="B302" s="45" t="s">
        <v>150</v>
      </c>
      <c r="C302" s="27">
        <f>SUBTOTAL(9,C303:C311)</f>
        <v>0</v>
      </c>
      <c r="D302" s="27">
        <f>SUBTOTAL(9,D303:D311)</f>
        <v>0</v>
      </c>
      <c r="E302" s="27">
        <f>SUBTOTAL(9,E303:E311)</f>
        <v>0</v>
      </c>
      <c r="F302" s="27">
        <f>G302-D302</f>
        <v>0</v>
      </c>
      <c r="G302" s="27">
        <f>SUBTOTAL(9,G303:G311)</f>
        <v>0</v>
      </c>
      <c r="H302" s="35" t="str">
        <f>IF(C302&lt;&gt;0,E302/C302,"-")</f>
        <v>-</v>
      </c>
      <c r="I302" s="35" t="str">
        <f>IF(D302&lt;&gt;0,E302/D302,"-")</f>
        <v>-</v>
      </c>
      <c r="J302" s="56">
        <f>SUBTOTAL(9,J303:J311)</f>
        <v>20000</v>
      </c>
      <c r="K302" s="56">
        <f>SUBTOTAL(9,K303:K311)</f>
        <v>20000</v>
      </c>
      <c r="L302" s="27">
        <f>SUBTOTAL(9,L303:L311)</f>
        <v>0</v>
      </c>
    </row>
    <row r="303" spans="1:12" ht="30" hidden="1" customHeight="1" x14ac:dyDescent="0.25">
      <c r="A303" s="1"/>
      <c r="B303" s="1"/>
      <c r="C303" s="6"/>
      <c r="D303" s="14"/>
      <c r="E303" s="14"/>
      <c r="F303" s="14"/>
      <c r="G303" s="20"/>
      <c r="H303" s="31"/>
      <c r="I303" s="31"/>
      <c r="J303" s="51"/>
      <c r="K303" s="51"/>
      <c r="L303" s="20"/>
    </row>
    <row r="304" spans="1:12" ht="18" customHeight="1" x14ac:dyDescent="0.25">
      <c r="A304" s="46" t="s">
        <v>1</v>
      </c>
      <c r="B304" s="46" t="s">
        <v>148</v>
      </c>
      <c r="C304" s="25">
        <f>SUBTOTAL(9,C305:C310)</f>
        <v>0</v>
      </c>
      <c r="D304" s="25">
        <f>SUBTOTAL(9,D305:D310)</f>
        <v>0</v>
      </c>
      <c r="E304" s="25">
        <f>SUBTOTAL(9,E305:E310)</f>
        <v>0</v>
      </c>
      <c r="F304" s="25">
        <f>G304-D304</f>
        <v>0</v>
      </c>
      <c r="G304" s="25">
        <f>SUBTOTAL(9,G305:G310)</f>
        <v>0</v>
      </c>
      <c r="H304" s="36" t="str">
        <f>IF(C304&lt;&gt;0,E304/C304,"-")</f>
        <v>-</v>
      </c>
      <c r="I304" s="36" t="str">
        <f>IF(D304&lt;&gt;0,E304/D304,"-")</f>
        <v>-</v>
      </c>
      <c r="J304" s="57">
        <f>SUBTOTAL(9,J305:J310)</f>
        <v>20000</v>
      </c>
      <c r="K304" s="57">
        <f>SUBTOTAL(9,K305:K310)</f>
        <v>20000</v>
      </c>
      <c r="L304" s="25">
        <f>SUBTOTAL(9,L305:L310)</f>
        <v>0</v>
      </c>
    </row>
    <row r="305" spans="1:12" ht="22.5" hidden="1" customHeight="1" x14ac:dyDescent="0.25">
      <c r="A305" s="1"/>
      <c r="B305" s="1"/>
      <c r="C305" s="6"/>
      <c r="D305" s="14"/>
      <c r="E305" s="14"/>
      <c r="F305" s="14"/>
      <c r="G305" s="14"/>
      <c r="H305" s="37"/>
      <c r="I305" s="37"/>
      <c r="J305" s="58"/>
      <c r="K305" s="58"/>
      <c r="L305" s="14"/>
    </row>
    <row r="306" spans="1:12" ht="409.6" hidden="1" customHeight="1" x14ac:dyDescent="0.25">
      <c r="A306" s="47" t="s">
        <v>10</v>
      </c>
      <c r="B306" s="47" t="s">
        <v>156</v>
      </c>
      <c r="C306" s="14">
        <f>SUBTOTAL(9,C307:C309)</f>
        <v>0</v>
      </c>
      <c r="D306" s="14">
        <f>SUBTOTAL(9,D307:D309)</f>
        <v>0</v>
      </c>
      <c r="E306" s="14">
        <f>SUBTOTAL(9,E307:E309)</f>
        <v>0</v>
      </c>
      <c r="F306" s="14">
        <f>G306-D306</f>
        <v>0</v>
      </c>
      <c r="G306" s="14">
        <f>SUBTOTAL(9,G307:G309)</f>
        <v>0</v>
      </c>
      <c r="H306" s="37" t="str">
        <f>IF(C306&lt;&gt;0,E306/C306,"-")</f>
        <v>-</v>
      </c>
      <c r="I306" s="37" t="str">
        <f>IF(D306&lt;&gt;0,E306/D306,"-")</f>
        <v>-</v>
      </c>
      <c r="J306" s="58">
        <f>SUBTOTAL(9,J307:J309)</f>
        <v>20000</v>
      </c>
      <c r="K306" s="58">
        <f>SUBTOTAL(9,K307:K309)</f>
        <v>20000</v>
      </c>
      <c r="L306" s="14">
        <f>SUBTOTAL(9,L307:L309)</f>
        <v>0</v>
      </c>
    </row>
    <row r="307" spans="1:12" ht="30" hidden="1" customHeight="1" x14ac:dyDescent="0.25">
      <c r="A307" s="1"/>
      <c r="B307" s="1"/>
      <c r="C307" s="6"/>
      <c r="D307" s="21"/>
      <c r="E307" s="21"/>
      <c r="F307" s="21"/>
      <c r="G307" s="20"/>
      <c r="H307" s="31"/>
      <c r="I307" s="31"/>
      <c r="J307" s="51"/>
      <c r="K307" s="51"/>
      <c r="L307" s="20"/>
    </row>
    <row r="308" spans="1:12" ht="15" customHeight="1" x14ac:dyDescent="0.25">
      <c r="A308" s="48" t="s">
        <v>10</v>
      </c>
      <c r="B308" s="48" t="s">
        <v>156</v>
      </c>
      <c r="C308" s="3">
        <v>0</v>
      </c>
      <c r="D308" s="3">
        <v>0</v>
      </c>
      <c r="E308" s="3">
        <v>0</v>
      </c>
      <c r="F308" s="3">
        <f>G308-D308</f>
        <v>0</v>
      </c>
      <c r="G308" s="3"/>
      <c r="H308" s="29" t="str">
        <f>IF(C308&lt;&gt;0,0/C308,"-")</f>
        <v>-</v>
      </c>
      <c r="I308" s="29" t="str">
        <f>IF(D308&lt;&gt;0,E308/D308,"-")</f>
        <v>-</v>
      </c>
      <c r="J308" s="59">
        <v>20000</v>
      </c>
      <c r="K308" s="59">
        <v>20000</v>
      </c>
      <c r="L308" s="49">
        <v>0</v>
      </c>
    </row>
    <row r="309" spans="1:12" hidden="1" x14ac:dyDescent="0.25">
      <c r="A309" s="1"/>
      <c r="B309" s="1"/>
      <c r="C309" s="6"/>
      <c r="D309" s="3"/>
      <c r="E309" s="3"/>
      <c r="F309" s="3"/>
      <c r="G309" s="3"/>
      <c r="H309" s="29"/>
      <c r="I309" s="29"/>
      <c r="J309" s="59"/>
      <c r="K309" s="59"/>
      <c r="L309" s="3"/>
    </row>
    <row r="310" spans="1:12" hidden="1" x14ac:dyDescent="0.25">
      <c r="A310" s="1"/>
      <c r="B310" s="1"/>
      <c r="C310" s="6"/>
      <c r="D310" s="6"/>
      <c r="E310" s="6"/>
      <c r="F310" s="6"/>
      <c r="G310" s="20"/>
      <c r="H310" s="31"/>
      <c r="I310" s="31"/>
      <c r="J310" s="51"/>
      <c r="K310" s="51"/>
      <c r="L310" s="20"/>
    </row>
    <row r="311" spans="1:12" ht="20.100000000000001" hidden="1" customHeight="1" x14ac:dyDescent="0.25">
      <c r="A311" s="1"/>
      <c r="B311" s="1"/>
      <c r="C311" s="6"/>
      <c r="D311" s="6"/>
      <c r="E311" s="6"/>
      <c r="F311" s="6"/>
      <c r="G311" s="20"/>
      <c r="H311" s="31"/>
      <c r="I311" s="31"/>
      <c r="J311" s="51"/>
      <c r="K311" s="51"/>
      <c r="L311" s="20"/>
    </row>
    <row r="312" spans="1:12" ht="18" customHeight="1" x14ac:dyDescent="0.25">
      <c r="A312" s="45" t="s">
        <v>12</v>
      </c>
      <c r="B312" s="45" t="s">
        <v>187</v>
      </c>
      <c r="C312" s="27">
        <f>SUBTOTAL(9,C313:C321)</f>
        <v>0</v>
      </c>
      <c r="D312" s="27">
        <f>SUBTOTAL(9,D313:D321)</f>
        <v>66500</v>
      </c>
      <c r="E312" s="27">
        <f>SUBTOTAL(9,E313:E321)</f>
        <v>0</v>
      </c>
      <c r="F312" s="27">
        <f>G312-D312</f>
        <v>-66500</v>
      </c>
      <c r="G312" s="27">
        <f>SUBTOTAL(9,G313:G321)</f>
        <v>0</v>
      </c>
      <c r="H312" s="35" t="str">
        <f>IF(C312&lt;&gt;0,E312/C312,"-")</f>
        <v>-</v>
      </c>
      <c r="I312" s="35">
        <f>IF(D312&lt;&gt;0,E312/D312,"-")</f>
        <v>0</v>
      </c>
      <c r="J312" s="56">
        <f>SUBTOTAL(9,J313:J321)</f>
        <v>86545</v>
      </c>
      <c r="K312" s="56">
        <f>SUBTOTAL(9,K313:K321)</f>
        <v>86545</v>
      </c>
      <c r="L312" s="27">
        <f>SUBTOTAL(9,L313:L321)</f>
        <v>0</v>
      </c>
    </row>
    <row r="313" spans="1:12" ht="30" hidden="1" customHeight="1" x14ac:dyDescent="0.25">
      <c r="A313" s="1"/>
      <c r="B313" s="1"/>
      <c r="C313" s="6"/>
      <c r="D313" s="14"/>
      <c r="E313" s="14"/>
      <c r="F313" s="14"/>
      <c r="G313" s="20"/>
      <c r="H313" s="31"/>
      <c r="I313" s="31"/>
      <c r="J313" s="51"/>
      <c r="K313" s="51"/>
      <c r="L313" s="20"/>
    </row>
    <row r="314" spans="1:12" ht="18" customHeight="1" x14ac:dyDescent="0.25">
      <c r="A314" s="46" t="s">
        <v>1</v>
      </c>
      <c r="B314" s="46" t="s">
        <v>148</v>
      </c>
      <c r="C314" s="25">
        <f>SUBTOTAL(9,C315:C320)</f>
        <v>0</v>
      </c>
      <c r="D314" s="25">
        <f>SUBTOTAL(9,D315:D320)</f>
        <v>66500</v>
      </c>
      <c r="E314" s="25">
        <f>SUBTOTAL(9,E315:E320)</f>
        <v>0</v>
      </c>
      <c r="F314" s="25">
        <f>G314-D314</f>
        <v>-66500</v>
      </c>
      <c r="G314" s="25">
        <f>SUBTOTAL(9,G315:G320)</f>
        <v>0</v>
      </c>
      <c r="H314" s="36" t="str">
        <f>IF(C314&lt;&gt;0,E314/C314,"-")</f>
        <v>-</v>
      </c>
      <c r="I314" s="36">
        <f>IF(D314&lt;&gt;0,E314/D314,"-")</f>
        <v>0</v>
      </c>
      <c r="J314" s="57">
        <f>SUBTOTAL(9,J315:J320)</f>
        <v>86545</v>
      </c>
      <c r="K314" s="57">
        <f>SUBTOTAL(9,K315:K320)</f>
        <v>86545</v>
      </c>
      <c r="L314" s="25">
        <f>SUBTOTAL(9,L315:L320)</f>
        <v>0</v>
      </c>
    </row>
    <row r="315" spans="1:12" ht="22.5" hidden="1" customHeight="1" x14ac:dyDescent="0.25">
      <c r="A315" s="1"/>
      <c r="B315" s="1"/>
      <c r="C315" s="6"/>
      <c r="D315" s="14"/>
      <c r="E315" s="14"/>
      <c r="F315" s="14"/>
      <c r="G315" s="14"/>
      <c r="H315" s="37"/>
      <c r="I315" s="37"/>
      <c r="J315" s="58"/>
      <c r="K315" s="58"/>
      <c r="L315" s="14"/>
    </row>
    <row r="316" spans="1:12" ht="409.6" hidden="1" customHeight="1" x14ac:dyDescent="0.25">
      <c r="A316" s="47" t="s">
        <v>10</v>
      </c>
      <c r="B316" s="47" t="s">
        <v>156</v>
      </c>
      <c r="C316" s="14">
        <f>SUBTOTAL(9,C317:C319)</f>
        <v>0</v>
      </c>
      <c r="D316" s="14">
        <f>SUBTOTAL(9,D317:D319)</f>
        <v>66500</v>
      </c>
      <c r="E316" s="14">
        <f>SUBTOTAL(9,E317:E319)</f>
        <v>0</v>
      </c>
      <c r="F316" s="14">
        <f>G316-D316</f>
        <v>-66500</v>
      </c>
      <c r="G316" s="14">
        <f>SUBTOTAL(9,G317:G319)</f>
        <v>0</v>
      </c>
      <c r="H316" s="37" t="str">
        <f>IF(C316&lt;&gt;0,E316/C316,"-")</f>
        <v>-</v>
      </c>
      <c r="I316" s="37">
        <f>IF(D316&lt;&gt;0,E316/D316,"-")</f>
        <v>0</v>
      </c>
      <c r="J316" s="58">
        <f>SUBTOTAL(9,J317:J319)</f>
        <v>86545</v>
      </c>
      <c r="K316" s="58">
        <f>SUBTOTAL(9,K317:K319)</f>
        <v>86545</v>
      </c>
      <c r="L316" s="14">
        <f>SUBTOTAL(9,L317:L319)</f>
        <v>0</v>
      </c>
    </row>
    <row r="317" spans="1:12" ht="30" hidden="1" customHeight="1" x14ac:dyDescent="0.25">
      <c r="A317" s="1"/>
      <c r="B317" s="1"/>
      <c r="C317" s="6"/>
      <c r="D317" s="21"/>
      <c r="E317" s="21"/>
      <c r="F317" s="21"/>
      <c r="G317" s="20"/>
      <c r="H317" s="31"/>
      <c r="I317" s="31"/>
      <c r="J317" s="51"/>
      <c r="K317" s="51"/>
      <c r="L317" s="20"/>
    </row>
    <row r="318" spans="1:12" ht="15" customHeight="1" x14ac:dyDescent="0.25">
      <c r="A318" s="48" t="s">
        <v>10</v>
      </c>
      <c r="B318" s="48" t="s">
        <v>156</v>
      </c>
      <c r="C318" s="3">
        <v>0</v>
      </c>
      <c r="D318" s="3">
        <v>66500</v>
      </c>
      <c r="E318" s="3">
        <v>0</v>
      </c>
      <c r="F318" s="3">
        <f>G318-D318</f>
        <v>-66500</v>
      </c>
      <c r="G318" s="3"/>
      <c r="H318" s="29" t="str">
        <f>IF(C318&lt;&gt;0,0/C318,"-")</f>
        <v>-</v>
      </c>
      <c r="I318" s="29">
        <f>IF(D318&lt;&gt;0,E318/D318,"-")</f>
        <v>0</v>
      </c>
      <c r="J318" s="59">
        <v>86545</v>
      </c>
      <c r="K318" s="59">
        <v>86545</v>
      </c>
      <c r="L318" s="49">
        <v>0</v>
      </c>
    </row>
    <row r="319" spans="1:12" hidden="1" x14ac:dyDescent="0.25">
      <c r="A319" s="1"/>
      <c r="B319" s="1"/>
      <c r="C319" s="6"/>
      <c r="D319" s="3"/>
      <c r="E319" s="3"/>
      <c r="F319" s="3"/>
      <c r="G319" s="3"/>
      <c r="H319" s="29"/>
      <c r="I319" s="29"/>
      <c r="J319" s="59"/>
      <c r="K319" s="59"/>
      <c r="L319" s="3"/>
    </row>
    <row r="320" spans="1:12" hidden="1" x14ac:dyDescent="0.25">
      <c r="A320" s="1"/>
      <c r="B320" s="1"/>
      <c r="C320" s="6"/>
      <c r="D320" s="6"/>
      <c r="E320" s="6"/>
      <c r="F320" s="6"/>
      <c r="G320" s="20"/>
      <c r="H320" s="31"/>
      <c r="I320" s="31"/>
      <c r="J320" s="51"/>
      <c r="K320" s="51"/>
      <c r="L320" s="20"/>
    </row>
    <row r="321" spans="1:12" ht="20.100000000000001" hidden="1" customHeight="1" x14ac:dyDescent="0.25">
      <c r="A321" s="1"/>
      <c r="B321" s="1"/>
      <c r="C321" s="6"/>
      <c r="D321" s="6"/>
      <c r="E321" s="6"/>
      <c r="F321" s="6"/>
      <c r="G321" s="20"/>
      <c r="H321" s="31"/>
      <c r="I321" s="31"/>
      <c r="J321" s="51"/>
      <c r="K321" s="51"/>
      <c r="L321" s="20"/>
    </row>
    <row r="322" spans="1:12" ht="20.100000000000001" hidden="1" customHeight="1" x14ac:dyDescent="0.25">
      <c r="A322" s="1"/>
      <c r="B322" s="1"/>
      <c r="C322" s="6"/>
      <c r="D322" s="6"/>
      <c r="E322" s="6"/>
      <c r="F322" s="6"/>
      <c r="G322" s="20"/>
      <c r="H322" s="31"/>
      <c r="I322" s="31"/>
      <c r="J322" s="51"/>
      <c r="K322" s="51"/>
      <c r="L322" s="20"/>
    </row>
    <row r="323" spans="1:12" ht="18" customHeight="1" x14ac:dyDescent="0.25">
      <c r="A323" s="44" t="s">
        <v>96</v>
      </c>
      <c r="B323" s="44" t="s">
        <v>132</v>
      </c>
      <c r="C323" s="26">
        <f>SUBTOTAL(9,C324:C345)</f>
        <v>0</v>
      </c>
      <c r="D323" s="26">
        <f>SUBTOTAL(9,D324:D345)</f>
        <v>39795</v>
      </c>
      <c r="E323" s="26">
        <f>SUBTOTAL(9,E324:E345)</f>
        <v>0</v>
      </c>
      <c r="F323" s="26">
        <f>G323-D323</f>
        <v>-39795</v>
      </c>
      <c r="G323" s="26">
        <f>SUBTOTAL(9,G324:G345)</f>
        <v>0</v>
      </c>
      <c r="H323" s="34" t="str">
        <f>IF(C323&lt;&gt;0,E323/C323,"-")</f>
        <v>-</v>
      </c>
      <c r="I323" s="34">
        <f>IF(D323&lt;&gt;0,E323/D323,"-")</f>
        <v>0</v>
      </c>
      <c r="J323" s="55">
        <f>SUBTOTAL(9,J324:J345)</f>
        <v>0</v>
      </c>
      <c r="K323" s="55">
        <f>SUBTOTAL(9,K324:K345)</f>
        <v>0</v>
      </c>
      <c r="L323" s="26">
        <f>SUBTOTAL(9,L324:L345)</f>
        <v>0</v>
      </c>
    </row>
    <row r="324" spans="1:12" ht="30" hidden="1" customHeight="1" x14ac:dyDescent="0.25">
      <c r="A324" s="1"/>
      <c r="B324" s="1"/>
      <c r="C324" s="6"/>
      <c r="D324" s="13"/>
      <c r="E324" s="13"/>
      <c r="F324" s="13"/>
      <c r="G324" s="20"/>
      <c r="H324" s="31"/>
      <c r="I324" s="31"/>
      <c r="J324" s="51"/>
      <c r="K324" s="51"/>
      <c r="L324" s="20"/>
    </row>
    <row r="325" spans="1:12" ht="18" customHeight="1" x14ac:dyDescent="0.25">
      <c r="A325" s="45" t="s">
        <v>2</v>
      </c>
      <c r="B325" s="45" t="s">
        <v>150</v>
      </c>
      <c r="C325" s="27">
        <f>SUBTOTAL(9,C326:C334)</f>
        <v>0</v>
      </c>
      <c r="D325" s="27">
        <f>SUBTOTAL(9,D326:D334)</f>
        <v>11260</v>
      </c>
      <c r="E325" s="27">
        <f>SUBTOTAL(9,E326:E334)</f>
        <v>0</v>
      </c>
      <c r="F325" s="27">
        <f>G325-D325</f>
        <v>-11260</v>
      </c>
      <c r="G325" s="27">
        <f>SUBTOTAL(9,G326:G334)</f>
        <v>0</v>
      </c>
      <c r="H325" s="35" t="str">
        <f>IF(C325&lt;&gt;0,E325/C325,"-")</f>
        <v>-</v>
      </c>
      <c r="I325" s="35">
        <f>IF(D325&lt;&gt;0,E325/D325,"-")</f>
        <v>0</v>
      </c>
      <c r="J325" s="56">
        <f>SUBTOTAL(9,J326:J334)</f>
        <v>0</v>
      </c>
      <c r="K325" s="56">
        <f>SUBTOTAL(9,K326:K334)</f>
        <v>0</v>
      </c>
      <c r="L325" s="27">
        <f>SUBTOTAL(9,L326:L334)</f>
        <v>0</v>
      </c>
    </row>
    <row r="326" spans="1:12" ht="30" hidden="1" customHeight="1" x14ac:dyDescent="0.25">
      <c r="A326" s="1"/>
      <c r="B326" s="1"/>
      <c r="C326" s="6"/>
      <c r="D326" s="14"/>
      <c r="E326" s="14"/>
      <c r="F326" s="14"/>
      <c r="G326" s="20"/>
      <c r="H326" s="31"/>
      <c r="I326" s="31"/>
      <c r="J326" s="51"/>
      <c r="K326" s="51"/>
      <c r="L326" s="20"/>
    </row>
    <row r="327" spans="1:12" ht="18" customHeight="1" x14ac:dyDescent="0.25">
      <c r="A327" s="46" t="s">
        <v>1</v>
      </c>
      <c r="B327" s="46" t="s">
        <v>148</v>
      </c>
      <c r="C327" s="25">
        <f>SUBTOTAL(9,C328:C333)</f>
        <v>0</v>
      </c>
      <c r="D327" s="25">
        <f>SUBTOTAL(9,D328:D333)</f>
        <v>11260</v>
      </c>
      <c r="E327" s="25">
        <f>SUBTOTAL(9,E328:E333)</f>
        <v>0</v>
      </c>
      <c r="F327" s="25">
        <f>G327-D327</f>
        <v>-11260</v>
      </c>
      <c r="G327" s="25">
        <f>SUBTOTAL(9,G328:G333)</f>
        <v>0</v>
      </c>
      <c r="H327" s="36" t="str">
        <f>IF(C327&lt;&gt;0,E327/C327,"-")</f>
        <v>-</v>
      </c>
      <c r="I327" s="36">
        <f>IF(D327&lt;&gt;0,E327/D327,"-")</f>
        <v>0</v>
      </c>
      <c r="J327" s="57">
        <f>SUBTOTAL(9,J328:J333)</f>
        <v>0</v>
      </c>
      <c r="K327" s="57">
        <f>SUBTOTAL(9,K328:K333)</f>
        <v>0</v>
      </c>
      <c r="L327" s="25">
        <f>SUBTOTAL(9,L328:L333)</f>
        <v>0</v>
      </c>
    </row>
    <row r="328" spans="1:12" ht="22.5" hidden="1" customHeight="1" x14ac:dyDescent="0.25">
      <c r="A328" s="1"/>
      <c r="B328" s="1"/>
      <c r="C328" s="6"/>
      <c r="D328" s="14"/>
      <c r="E328" s="14"/>
      <c r="F328" s="14"/>
      <c r="G328" s="14"/>
      <c r="H328" s="37"/>
      <c r="I328" s="37"/>
      <c r="J328" s="58"/>
      <c r="K328" s="58"/>
      <c r="L328" s="14"/>
    </row>
    <row r="329" spans="1:12" ht="409.6" hidden="1" customHeight="1" x14ac:dyDescent="0.25">
      <c r="A329" s="47" t="s">
        <v>10</v>
      </c>
      <c r="B329" s="47" t="s">
        <v>156</v>
      </c>
      <c r="C329" s="14">
        <f>SUBTOTAL(9,C330:C332)</f>
        <v>0</v>
      </c>
      <c r="D329" s="14">
        <f>SUBTOTAL(9,D330:D332)</f>
        <v>11260</v>
      </c>
      <c r="E329" s="14">
        <f>SUBTOTAL(9,E330:E332)</f>
        <v>0</v>
      </c>
      <c r="F329" s="14">
        <f>G329-D329</f>
        <v>-11260</v>
      </c>
      <c r="G329" s="14">
        <f>SUBTOTAL(9,G330:G332)</f>
        <v>0</v>
      </c>
      <c r="H329" s="37" t="str">
        <f>IF(C329&lt;&gt;0,E329/C329,"-")</f>
        <v>-</v>
      </c>
      <c r="I329" s="37">
        <f>IF(D329&lt;&gt;0,E329/D329,"-")</f>
        <v>0</v>
      </c>
      <c r="J329" s="58">
        <f>SUBTOTAL(9,J330:J332)</f>
        <v>0</v>
      </c>
      <c r="K329" s="58">
        <f>SUBTOTAL(9,K330:K332)</f>
        <v>0</v>
      </c>
      <c r="L329" s="14">
        <f>SUBTOTAL(9,L330:L332)</f>
        <v>0</v>
      </c>
    </row>
    <row r="330" spans="1:12" ht="30" hidden="1" customHeight="1" x14ac:dyDescent="0.25">
      <c r="A330" s="1"/>
      <c r="B330" s="1"/>
      <c r="C330" s="6"/>
      <c r="D330" s="21"/>
      <c r="E330" s="21"/>
      <c r="F330" s="21"/>
      <c r="G330" s="20"/>
      <c r="H330" s="31"/>
      <c r="I330" s="31"/>
      <c r="J330" s="51"/>
      <c r="K330" s="51"/>
      <c r="L330" s="20"/>
    </row>
    <row r="331" spans="1:12" ht="15" customHeight="1" x14ac:dyDescent="0.25">
      <c r="A331" s="48" t="s">
        <v>10</v>
      </c>
      <c r="B331" s="48" t="s">
        <v>156</v>
      </c>
      <c r="C331" s="3">
        <v>0</v>
      </c>
      <c r="D331" s="3">
        <v>11260</v>
      </c>
      <c r="E331" s="3">
        <v>0</v>
      </c>
      <c r="F331" s="3">
        <f>G331-D331</f>
        <v>-11260</v>
      </c>
      <c r="G331" s="3"/>
      <c r="H331" s="29" t="str">
        <f>IF(C331&lt;&gt;0,0/C331,"-")</f>
        <v>-</v>
      </c>
      <c r="I331" s="29">
        <f>IF(D331&lt;&gt;0,E331/D331,"-")</f>
        <v>0</v>
      </c>
      <c r="J331" s="59">
        <v>0</v>
      </c>
      <c r="K331" s="59">
        <v>0</v>
      </c>
      <c r="L331" s="49">
        <v>0</v>
      </c>
    </row>
    <row r="332" spans="1:12" hidden="1" x14ac:dyDescent="0.25">
      <c r="A332" s="1"/>
      <c r="B332" s="1"/>
      <c r="C332" s="6"/>
      <c r="D332" s="3"/>
      <c r="E332" s="3"/>
      <c r="F332" s="3"/>
      <c r="G332" s="3"/>
      <c r="H332" s="29"/>
      <c r="I332" s="29"/>
      <c r="J332" s="59"/>
      <c r="K332" s="59"/>
      <c r="L332" s="3"/>
    </row>
    <row r="333" spans="1:12" hidden="1" x14ac:dyDescent="0.25">
      <c r="A333" s="1"/>
      <c r="B333" s="1"/>
      <c r="C333" s="6"/>
      <c r="D333" s="6"/>
      <c r="E333" s="6"/>
      <c r="F333" s="6"/>
      <c r="G333" s="20"/>
      <c r="H333" s="31"/>
      <c r="I333" s="31"/>
      <c r="J333" s="51"/>
      <c r="K333" s="51"/>
      <c r="L333" s="20"/>
    </row>
    <row r="334" spans="1:12" ht="20.100000000000001" hidden="1" customHeight="1" x14ac:dyDescent="0.25">
      <c r="A334" s="1"/>
      <c r="B334" s="1"/>
      <c r="C334" s="6"/>
      <c r="D334" s="6"/>
      <c r="E334" s="6"/>
      <c r="F334" s="6"/>
      <c r="G334" s="20"/>
      <c r="H334" s="31"/>
      <c r="I334" s="31"/>
      <c r="J334" s="51"/>
      <c r="K334" s="51"/>
      <c r="L334" s="20"/>
    </row>
    <row r="335" spans="1:12" ht="18" customHeight="1" x14ac:dyDescent="0.25">
      <c r="A335" s="45" t="s">
        <v>12</v>
      </c>
      <c r="B335" s="45" t="s">
        <v>187</v>
      </c>
      <c r="C335" s="27">
        <f>SUBTOTAL(9,C336:C344)</f>
        <v>0</v>
      </c>
      <c r="D335" s="27">
        <f>SUBTOTAL(9,D336:D344)</f>
        <v>28535</v>
      </c>
      <c r="E335" s="27">
        <f>SUBTOTAL(9,E336:E344)</f>
        <v>0</v>
      </c>
      <c r="F335" s="27">
        <f>G335-D335</f>
        <v>-28535</v>
      </c>
      <c r="G335" s="27">
        <f>SUBTOTAL(9,G336:G344)</f>
        <v>0</v>
      </c>
      <c r="H335" s="35" t="str">
        <f>IF(C335&lt;&gt;0,E335/C335,"-")</f>
        <v>-</v>
      </c>
      <c r="I335" s="35">
        <f>IF(D335&lt;&gt;0,E335/D335,"-")</f>
        <v>0</v>
      </c>
      <c r="J335" s="56">
        <f>SUBTOTAL(9,J336:J344)</f>
        <v>0</v>
      </c>
      <c r="K335" s="56">
        <f>SUBTOTAL(9,K336:K344)</f>
        <v>0</v>
      </c>
      <c r="L335" s="27">
        <f>SUBTOTAL(9,L336:L344)</f>
        <v>0</v>
      </c>
    </row>
    <row r="336" spans="1:12" ht="30" hidden="1" customHeight="1" x14ac:dyDescent="0.25">
      <c r="A336" s="1"/>
      <c r="B336" s="1"/>
      <c r="C336" s="6"/>
      <c r="D336" s="14"/>
      <c r="E336" s="14"/>
      <c r="F336" s="14"/>
      <c r="G336" s="20"/>
      <c r="H336" s="31"/>
      <c r="I336" s="31"/>
      <c r="J336" s="51"/>
      <c r="K336" s="51"/>
      <c r="L336" s="20"/>
    </row>
    <row r="337" spans="1:12" ht="18" customHeight="1" x14ac:dyDescent="0.25">
      <c r="A337" s="46" t="s">
        <v>1</v>
      </c>
      <c r="B337" s="46" t="s">
        <v>148</v>
      </c>
      <c r="C337" s="25">
        <f>SUBTOTAL(9,C338:C343)</f>
        <v>0</v>
      </c>
      <c r="D337" s="25">
        <f>SUBTOTAL(9,D338:D343)</f>
        <v>28535</v>
      </c>
      <c r="E337" s="25">
        <f>SUBTOTAL(9,E338:E343)</f>
        <v>0</v>
      </c>
      <c r="F337" s="25">
        <f>G337-D337</f>
        <v>-28535</v>
      </c>
      <c r="G337" s="25">
        <f>SUBTOTAL(9,G338:G343)</f>
        <v>0</v>
      </c>
      <c r="H337" s="36" t="str">
        <f>IF(C337&lt;&gt;0,E337/C337,"-")</f>
        <v>-</v>
      </c>
      <c r="I337" s="36">
        <f>IF(D337&lt;&gt;0,E337/D337,"-")</f>
        <v>0</v>
      </c>
      <c r="J337" s="57">
        <f>SUBTOTAL(9,J338:J343)</f>
        <v>0</v>
      </c>
      <c r="K337" s="57">
        <f>SUBTOTAL(9,K338:K343)</f>
        <v>0</v>
      </c>
      <c r="L337" s="25">
        <f>SUBTOTAL(9,L338:L343)</f>
        <v>0</v>
      </c>
    </row>
    <row r="338" spans="1:12" ht="22.5" hidden="1" customHeight="1" x14ac:dyDescent="0.25">
      <c r="A338" s="1"/>
      <c r="B338" s="1"/>
      <c r="C338" s="6"/>
      <c r="D338" s="14"/>
      <c r="E338" s="14"/>
      <c r="F338" s="14"/>
      <c r="G338" s="14"/>
      <c r="H338" s="37"/>
      <c r="I338" s="37"/>
      <c r="J338" s="58"/>
      <c r="K338" s="58"/>
      <c r="L338" s="14"/>
    </row>
    <row r="339" spans="1:12" ht="409.6" hidden="1" customHeight="1" x14ac:dyDescent="0.25">
      <c r="A339" s="47" t="s">
        <v>10</v>
      </c>
      <c r="B339" s="47" t="s">
        <v>156</v>
      </c>
      <c r="C339" s="14">
        <f>SUBTOTAL(9,C340:C342)</f>
        <v>0</v>
      </c>
      <c r="D339" s="14">
        <f>SUBTOTAL(9,D340:D342)</f>
        <v>28535</v>
      </c>
      <c r="E339" s="14">
        <f>SUBTOTAL(9,E340:E342)</f>
        <v>0</v>
      </c>
      <c r="F339" s="14">
        <f>G339-D339</f>
        <v>-28535</v>
      </c>
      <c r="G339" s="14">
        <f>SUBTOTAL(9,G340:G342)</f>
        <v>0</v>
      </c>
      <c r="H339" s="37" t="str">
        <f>IF(C339&lt;&gt;0,E339/C339,"-")</f>
        <v>-</v>
      </c>
      <c r="I339" s="37">
        <f>IF(D339&lt;&gt;0,E339/D339,"-")</f>
        <v>0</v>
      </c>
      <c r="J339" s="58">
        <f>SUBTOTAL(9,J340:J342)</f>
        <v>0</v>
      </c>
      <c r="K339" s="58">
        <f>SUBTOTAL(9,K340:K342)</f>
        <v>0</v>
      </c>
      <c r="L339" s="14">
        <f>SUBTOTAL(9,L340:L342)</f>
        <v>0</v>
      </c>
    </row>
    <row r="340" spans="1:12" ht="30" hidden="1" customHeight="1" x14ac:dyDescent="0.25">
      <c r="A340" s="1"/>
      <c r="B340" s="1"/>
      <c r="C340" s="6"/>
      <c r="D340" s="21"/>
      <c r="E340" s="21"/>
      <c r="F340" s="21"/>
      <c r="G340" s="20"/>
      <c r="H340" s="31"/>
      <c r="I340" s="31"/>
      <c r="J340" s="51"/>
      <c r="K340" s="51"/>
      <c r="L340" s="20"/>
    </row>
    <row r="341" spans="1:12" ht="15" customHeight="1" x14ac:dyDescent="0.25">
      <c r="A341" s="48" t="s">
        <v>10</v>
      </c>
      <c r="B341" s="48" t="s">
        <v>156</v>
      </c>
      <c r="C341" s="3">
        <v>0</v>
      </c>
      <c r="D341" s="3">
        <v>28535</v>
      </c>
      <c r="E341" s="3">
        <v>0</v>
      </c>
      <c r="F341" s="3">
        <f>G341-D341</f>
        <v>-28535</v>
      </c>
      <c r="G341" s="3"/>
      <c r="H341" s="29" t="str">
        <f>IF(C341&lt;&gt;0,0/C341,"-")</f>
        <v>-</v>
      </c>
      <c r="I341" s="29">
        <f>IF(D341&lt;&gt;0,E341/D341,"-")</f>
        <v>0</v>
      </c>
      <c r="J341" s="59">
        <v>0</v>
      </c>
      <c r="K341" s="59">
        <v>0</v>
      </c>
      <c r="L341" s="49">
        <v>0</v>
      </c>
    </row>
    <row r="342" spans="1:12" hidden="1" x14ac:dyDescent="0.25">
      <c r="A342" s="1"/>
      <c r="B342" s="1"/>
      <c r="C342" s="6"/>
      <c r="D342" s="3"/>
      <c r="E342" s="3"/>
      <c r="F342" s="3"/>
      <c r="G342" s="3"/>
      <c r="H342" s="29"/>
      <c r="I342" s="29"/>
      <c r="J342" s="59"/>
      <c r="K342" s="59"/>
      <c r="L342" s="3"/>
    </row>
    <row r="343" spans="1:12" hidden="1" x14ac:dyDescent="0.25">
      <c r="A343" s="1"/>
      <c r="B343" s="1"/>
      <c r="C343" s="6"/>
      <c r="D343" s="6"/>
      <c r="E343" s="6"/>
      <c r="F343" s="6"/>
      <c r="G343" s="20"/>
      <c r="H343" s="31"/>
      <c r="I343" s="31"/>
      <c r="J343" s="51"/>
      <c r="K343" s="51"/>
      <c r="L343" s="20"/>
    </row>
    <row r="344" spans="1:12" ht="20.100000000000001" hidden="1" customHeight="1" x14ac:dyDescent="0.25">
      <c r="A344" s="1"/>
      <c r="B344" s="1"/>
      <c r="C344" s="6"/>
      <c r="D344" s="6"/>
      <c r="E344" s="6"/>
      <c r="F344" s="6"/>
      <c r="G344" s="20"/>
      <c r="H344" s="31"/>
      <c r="I344" s="31"/>
      <c r="J344" s="51"/>
      <c r="K344" s="51"/>
      <c r="L344" s="20"/>
    </row>
    <row r="345" spans="1:12" ht="20.100000000000001" hidden="1" customHeight="1" x14ac:dyDescent="0.25">
      <c r="A345" s="1"/>
      <c r="B345" s="1"/>
      <c r="C345" s="6"/>
      <c r="D345" s="6"/>
      <c r="E345" s="6"/>
      <c r="F345" s="6"/>
      <c r="G345" s="20"/>
      <c r="H345" s="31"/>
      <c r="I345" s="31"/>
      <c r="J345" s="51"/>
      <c r="K345" s="51"/>
      <c r="L345" s="20"/>
    </row>
    <row r="346" spans="1:12" ht="18" customHeight="1" x14ac:dyDescent="0.25">
      <c r="A346" s="44" t="s">
        <v>97</v>
      </c>
      <c r="B346" s="44" t="s">
        <v>198</v>
      </c>
      <c r="C346" s="26">
        <f>SUBTOTAL(9,C347:C378)</f>
        <v>0</v>
      </c>
      <c r="D346" s="26">
        <f>SUBTOTAL(9,D347:D378)</f>
        <v>91250</v>
      </c>
      <c r="E346" s="26">
        <f>SUBTOTAL(9,E347:E378)</f>
        <v>0</v>
      </c>
      <c r="F346" s="26">
        <f>G346-D346</f>
        <v>-91250</v>
      </c>
      <c r="G346" s="26">
        <f>SUBTOTAL(9,G347:G378)</f>
        <v>0</v>
      </c>
      <c r="H346" s="34" t="str">
        <f>IF(C346&lt;&gt;0,E346/C346,"-")</f>
        <v>-</v>
      </c>
      <c r="I346" s="34">
        <f>IF(D346&lt;&gt;0,E346/D346,"-")</f>
        <v>0</v>
      </c>
      <c r="J346" s="55">
        <f>SUBTOTAL(9,J347:J378)</f>
        <v>0</v>
      </c>
      <c r="K346" s="55">
        <f>SUBTOTAL(9,K347:K378)</f>
        <v>0</v>
      </c>
      <c r="L346" s="26">
        <f>SUBTOTAL(9,L347:L378)</f>
        <v>0</v>
      </c>
    </row>
    <row r="347" spans="1:12" ht="30" hidden="1" customHeight="1" x14ac:dyDescent="0.25">
      <c r="A347" s="1"/>
      <c r="B347" s="1"/>
      <c r="C347" s="6"/>
      <c r="D347" s="13"/>
      <c r="E347" s="13"/>
      <c r="F347" s="13"/>
      <c r="G347" s="20"/>
      <c r="H347" s="31"/>
      <c r="I347" s="31"/>
      <c r="J347" s="51"/>
      <c r="K347" s="51"/>
      <c r="L347" s="20"/>
    </row>
    <row r="348" spans="1:12" ht="18" customHeight="1" x14ac:dyDescent="0.25">
      <c r="A348" s="45" t="s">
        <v>2</v>
      </c>
      <c r="B348" s="45" t="s">
        <v>150</v>
      </c>
      <c r="C348" s="27">
        <f>SUBTOTAL(9,C349:C357)</f>
        <v>0</v>
      </c>
      <c r="D348" s="27">
        <f>SUBTOTAL(9,D349:D357)</f>
        <v>27625</v>
      </c>
      <c r="E348" s="27">
        <f>SUBTOTAL(9,E349:E357)</f>
        <v>0</v>
      </c>
      <c r="F348" s="27">
        <f>G348-D348</f>
        <v>-27625</v>
      </c>
      <c r="G348" s="27">
        <f>SUBTOTAL(9,G349:G357)</f>
        <v>0</v>
      </c>
      <c r="H348" s="35" t="str">
        <f>IF(C348&lt;&gt;0,E348/C348,"-")</f>
        <v>-</v>
      </c>
      <c r="I348" s="35">
        <f>IF(D348&lt;&gt;0,E348/D348,"-")</f>
        <v>0</v>
      </c>
      <c r="J348" s="56">
        <f>SUBTOTAL(9,J349:J357)</f>
        <v>0</v>
      </c>
      <c r="K348" s="56">
        <f>SUBTOTAL(9,K349:K357)</f>
        <v>0</v>
      </c>
      <c r="L348" s="27">
        <f>SUBTOTAL(9,L349:L357)</f>
        <v>0</v>
      </c>
    </row>
    <row r="349" spans="1:12" ht="30" hidden="1" customHeight="1" x14ac:dyDescent="0.25">
      <c r="A349" s="1"/>
      <c r="B349" s="1"/>
      <c r="C349" s="6"/>
      <c r="D349" s="14"/>
      <c r="E349" s="14"/>
      <c r="F349" s="14"/>
      <c r="G349" s="20"/>
      <c r="H349" s="31"/>
      <c r="I349" s="31"/>
      <c r="J349" s="51"/>
      <c r="K349" s="51"/>
      <c r="L349" s="20"/>
    </row>
    <row r="350" spans="1:12" ht="18" customHeight="1" x14ac:dyDescent="0.25">
      <c r="A350" s="46" t="s">
        <v>1</v>
      </c>
      <c r="B350" s="46" t="s">
        <v>148</v>
      </c>
      <c r="C350" s="25">
        <f>SUBTOTAL(9,C351:C356)</f>
        <v>0</v>
      </c>
      <c r="D350" s="25">
        <f>SUBTOTAL(9,D351:D356)</f>
        <v>27625</v>
      </c>
      <c r="E350" s="25">
        <f>SUBTOTAL(9,E351:E356)</f>
        <v>0</v>
      </c>
      <c r="F350" s="25">
        <f>G350-D350</f>
        <v>-27625</v>
      </c>
      <c r="G350" s="25">
        <f>SUBTOTAL(9,G351:G356)</f>
        <v>0</v>
      </c>
      <c r="H350" s="36" t="str">
        <f>IF(C350&lt;&gt;0,E350/C350,"-")</f>
        <v>-</v>
      </c>
      <c r="I350" s="36">
        <f>IF(D350&lt;&gt;0,E350/D350,"-")</f>
        <v>0</v>
      </c>
      <c r="J350" s="57">
        <f>SUBTOTAL(9,J351:J356)</f>
        <v>0</v>
      </c>
      <c r="K350" s="57">
        <f>SUBTOTAL(9,K351:K356)</f>
        <v>0</v>
      </c>
      <c r="L350" s="25">
        <f>SUBTOTAL(9,L351:L356)</f>
        <v>0</v>
      </c>
    </row>
    <row r="351" spans="1:12" ht="22.5" hidden="1" customHeight="1" x14ac:dyDescent="0.25">
      <c r="A351" s="1"/>
      <c r="B351" s="1"/>
      <c r="C351" s="6"/>
      <c r="D351" s="14"/>
      <c r="E351" s="14"/>
      <c r="F351" s="14"/>
      <c r="G351" s="14"/>
      <c r="H351" s="37"/>
      <c r="I351" s="37"/>
      <c r="J351" s="58"/>
      <c r="K351" s="58"/>
      <c r="L351" s="14"/>
    </row>
    <row r="352" spans="1:12" ht="409.6" hidden="1" customHeight="1" x14ac:dyDescent="0.25">
      <c r="A352" s="47" t="s">
        <v>10</v>
      </c>
      <c r="B352" s="47" t="s">
        <v>156</v>
      </c>
      <c r="C352" s="14">
        <f>SUBTOTAL(9,C353:C355)</f>
        <v>0</v>
      </c>
      <c r="D352" s="14">
        <f>SUBTOTAL(9,D353:D355)</f>
        <v>27625</v>
      </c>
      <c r="E352" s="14">
        <f>SUBTOTAL(9,E353:E355)</f>
        <v>0</v>
      </c>
      <c r="F352" s="14">
        <f>G352-D352</f>
        <v>-27625</v>
      </c>
      <c r="G352" s="14">
        <f>SUBTOTAL(9,G353:G355)</f>
        <v>0</v>
      </c>
      <c r="H352" s="37" t="str">
        <f>IF(C352&lt;&gt;0,E352/C352,"-")</f>
        <v>-</v>
      </c>
      <c r="I352" s="37">
        <f>IF(D352&lt;&gt;0,E352/D352,"-")</f>
        <v>0</v>
      </c>
      <c r="J352" s="58">
        <f>SUBTOTAL(9,J353:J355)</f>
        <v>0</v>
      </c>
      <c r="K352" s="58">
        <f>SUBTOTAL(9,K353:K355)</f>
        <v>0</v>
      </c>
      <c r="L352" s="14">
        <f>SUBTOTAL(9,L353:L355)</f>
        <v>0</v>
      </c>
    </row>
    <row r="353" spans="1:12" ht="30" hidden="1" customHeight="1" x14ac:dyDescent="0.25">
      <c r="A353" s="1"/>
      <c r="B353" s="1"/>
      <c r="C353" s="6"/>
      <c r="D353" s="21"/>
      <c r="E353" s="21"/>
      <c r="F353" s="21"/>
      <c r="G353" s="20"/>
      <c r="H353" s="31"/>
      <c r="I353" s="31"/>
      <c r="J353" s="51"/>
      <c r="K353" s="51"/>
      <c r="L353" s="20"/>
    </row>
    <row r="354" spans="1:12" ht="15" customHeight="1" x14ac:dyDescent="0.25">
      <c r="A354" s="48" t="s">
        <v>10</v>
      </c>
      <c r="B354" s="48" t="s">
        <v>156</v>
      </c>
      <c r="C354" s="3">
        <v>0</v>
      </c>
      <c r="D354" s="3">
        <v>27625</v>
      </c>
      <c r="E354" s="3">
        <v>0</v>
      </c>
      <c r="F354" s="3">
        <f>G354-D354</f>
        <v>-27625</v>
      </c>
      <c r="G354" s="3"/>
      <c r="H354" s="29" t="str">
        <f>IF(C354&lt;&gt;0,0/C354,"-")</f>
        <v>-</v>
      </c>
      <c r="I354" s="29">
        <f>IF(D354&lt;&gt;0,E354/D354,"-")</f>
        <v>0</v>
      </c>
      <c r="J354" s="59">
        <v>0</v>
      </c>
      <c r="K354" s="59">
        <v>0</v>
      </c>
      <c r="L354" s="49">
        <v>0</v>
      </c>
    </row>
    <row r="355" spans="1:12" hidden="1" x14ac:dyDescent="0.25">
      <c r="A355" s="1"/>
      <c r="B355" s="1"/>
      <c r="C355" s="6"/>
      <c r="D355" s="3"/>
      <c r="E355" s="3"/>
      <c r="F355" s="3"/>
      <c r="G355" s="3"/>
      <c r="H355" s="29"/>
      <c r="I355" s="29"/>
      <c r="J355" s="59"/>
      <c r="K355" s="59"/>
      <c r="L355" s="3"/>
    </row>
    <row r="356" spans="1:12" hidden="1" x14ac:dyDescent="0.25">
      <c r="A356" s="1"/>
      <c r="B356" s="1"/>
      <c r="C356" s="6"/>
      <c r="D356" s="6"/>
      <c r="E356" s="6"/>
      <c r="F356" s="6"/>
      <c r="G356" s="20"/>
      <c r="H356" s="31"/>
      <c r="I356" s="31"/>
      <c r="J356" s="51"/>
      <c r="K356" s="51"/>
      <c r="L356" s="20"/>
    </row>
    <row r="357" spans="1:12" ht="20.100000000000001" hidden="1" customHeight="1" x14ac:dyDescent="0.25">
      <c r="A357" s="1"/>
      <c r="B357" s="1"/>
      <c r="C357" s="6"/>
      <c r="D357" s="6"/>
      <c r="E357" s="6"/>
      <c r="F357" s="6"/>
      <c r="G357" s="20"/>
      <c r="H357" s="31"/>
      <c r="I357" s="31"/>
      <c r="J357" s="51"/>
      <c r="K357" s="51"/>
      <c r="L357" s="20"/>
    </row>
    <row r="358" spans="1:12" ht="18" customHeight="1" x14ac:dyDescent="0.25">
      <c r="A358" s="45" t="s">
        <v>11</v>
      </c>
      <c r="B358" s="45" t="s">
        <v>138</v>
      </c>
      <c r="C358" s="27">
        <f>SUBTOTAL(9,C359:C367)</f>
        <v>0</v>
      </c>
      <c r="D358" s="27">
        <f>SUBTOTAL(9,D359:D367)</f>
        <v>18000</v>
      </c>
      <c r="E358" s="27">
        <f>SUBTOTAL(9,E359:E367)</f>
        <v>0</v>
      </c>
      <c r="F358" s="27">
        <f>G358-D358</f>
        <v>-18000</v>
      </c>
      <c r="G358" s="27">
        <f>SUBTOTAL(9,G359:G367)</f>
        <v>0</v>
      </c>
      <c r="H358" s="35" t="str">
        <f>IF(C358&lt;&gt;0,E358/C358,"-")</f>
        <v>-</v>
      </c>
      <c r="I358" s="35">
        <f>IF(D358&lt;&gt;0,E358/D358,"-")</f>
        <v>0</v>
      </c>
      <c r="J358" s="56">
        <f>SUBTOTAL(9,J359:J367)</f>
        <v>0</v>
      </c>
      <c r="K358" s="56">
        <f>SUBTOTAL(9,K359:K367)</f>
        <v>0</v>
      </c>
      <c r="L358" s="27">
        <f>SUBTOTAL(9,L359:L367)</f>
        <v>0</v>
      </c>
    </row>
    <row r="359" spans="1:12" ht="30" hidden="1" customHeight="1" x14ac:dyDescent="0.25">
      <c r="A359" s="1"/>
      <c r="B359" s="1"/>
      <c r="C359" s="6"/>
      <c r="D359" s="14"/>
      <c r="E359" s="14"/>
      <c r="F359" s="14"/>
      <c r="G359" s="20"/>
      <c r="H359" s="31"/>
      <c r="I359" s="31"/>
      <c r="J359" s="51"/>
      <c r="K359" s="51"/>
      <c r="L359" s="20"/>
    </row>
    <row r="360" spans="1:12" ht="18" customHeight="1" x14ac:dyDescent="0.25">
      <c r="A360" s="46" t="s">
        <v>1</v>
      </c>
      <c r="B360" s="46" t="s">
        <v>148</v>
      </c>
      <c r="C360" s="25">
        <f>SUBTOTAL(9,C361:C366)</f>
        <v>0</v>
      </c>
      <c r="D360" s="25">
        <f>SUBTOTAL(9,D361:D366)</f>
        <v>18000</v>
      </c>
      <c r="E360" s="25">
        <f>SUBTOTAL(9,E361:E366)</f>
        <v>0</v>
      </c>
      <c r="F360" s="25">
        <f>G360-D360</f>
        <v>-18000</v>
      </c>
      <c r="G360" s="25">
        <f>SUBTOTAL(9,G361:G366)</f>
        <v>0</v>
      </c>
      <c r="H360" s="36" t="str">
        <f>IF(C360&lt;&gt;0,E360/C360,"-")</f>
        <v>-</v>
      </c>
      <c r="I360" s="36">
        <f>IF(D360&lt;&gt;0,E360/D360,"-")</f>
        <v>0</v>
      </c>
      <c r="J360" s="57">
        <f>SUBTOTAL(9,J361:J366)</f>
        <v>0</v>
      </c>
      <c r="K360" s="57">
        <f>SUBTOTAL(9,K361:K366)</f>
        <v>0</v>
      </c>
      <c r="L360" s="25">
        <f>SUBTOTAL(9,L361:L366)</f>
        <v>0</v>
      </c>
    </row>
    <row r="361" spans="1:12" ht="22.5" hidden="1" customHeight="1" x14ac:dyDescent="0.25">
      <c r="A361" s="1"/>
      <c r="B361" s="1"/>
      <c r="C361" s="6"/>
      <c r="D361" s="14"/>
      <c r="E361" s="14"/>
      <c r="F361" s="14"/>
      <c r="G361" s="14"/>
      <c r="H361" s="37"/>
      <c r="I361" s="37"/>
      <c r="J361" s="58"/>
      <c r="K361" s="58"/>
      <c r="L361" s="14"/>
    </row>
    <row r="362" spans="1:12" ht="409.6" hidden="1" customHeight="1" x14ac:dyDescent="0.25">
      <c r="A362" s="47" t="s">
        <v>10</v>
      </c>
      <c r="B362" s="47" t="s">
        <v>156</v>
      </c>
      <c r="C362" s="14">
        <f>SUBTOTAL(9,C363:C365)</f>
        <v>0</v>
      </c>
      <c r="D362" s="14">
        <f>SUBTOTAL(9,D363:D365)</f>
        <v>18000</v>
      </c>
      <c r="E362" s="14">
        <f>SUBTOTAL(9,E363:E365)</f>
        <v>0</v>
      </c>
      <c r="F362" s="14">
        <f>G362-D362</f>
        <v>-18000</v>
      </c>
      <c r="G362" s="14">
        <f>SUBTOTAL(9,G363:G365)</f>
        <v>0</v>
      </c>
      <c r="H362" s="37" t="str">
        <f>IF(C362&lt;&gt;0,E362/C362,"-")</f>
        <v>-</v>
      </c>
      <c r="I362" s="37">
        <f>IF(D362&lt;&gt;0,E362/D362,"-")</f>
        <v>0</v>
      </c>
      <c r="J362" s="58">
        <f>SUBTOTAL(9,J363:J365)</f>
        <v>0</v>
      </c>
      <c r="K362" s="58">
        <f>SUBTOTAL(9,K363:K365)</f>
        <v>0</v>
      </c>
      <c r="L362" s="14">
        <f>SUBTOTAL(9,L363:L365)</f>
        <v>0</v>
      </c>
    </row>
    <row r="363" spans="1:12" ht="30" hidden="1" customHeight="1" x14ac:dyDescent="0.25">
      <c r="A363" s="1"/>
      <c r="B363" s="1"/>
      <c r="C363" s="6"/>
      <c r="D363" s="21"/>
      <c r="E363" s="21"/>
      <c r="F363" s="21"/>
      <c r="G363" s="20"/>
      <c r="H363" s="31"/>
      <c r="I363" s="31"/>
      <c r="J363" s="51"/>
      <c r="K363" s="51"/>
      <c r="L363" s="20"/>
    </row>
    <row r="364" spans="1:12" ht="15" customHeight="1" x14ac:dyDescent="0.25">
      <c r="A364" s="48" t="s">
        <v>10</v>
      </c>
      <c r="B364" s="48" t="s">
        <v>156</v>
      </c>
      <c r="C364" s="3">
        <v>0</v>
      </c>
      <c r="D364" s="3">
        <v>18000</v>
      </c>
      <c r="E364" s="3">
        <v>0</v>
      </c>
      <c r="F364" s="3">
        <f>G364-D364</f>
        <v>-18000</v>
      </c>
      <c r="G364" s="3"/>
      <c r="H364" s="29" t="str">
        <f>IF(C364&lt;&gt;0,0/C364,"-")</f>
        <v>-</v>
      </c>
      <c r="I364" s="29">
        <f>IF(D364&lt;&gt;0,E364/D364,"-")</f>
        <v>0</v>
      </c>
      <c r="J364" s="59">
        <v>0</v>
      </c>
      <c r="K364" s="59">
        <v>0</v>
      </c>
      <c r="L364" s="49">
        <v>0</v>
      </c>
    </row>
    <row r="365" spans="1:12" hidden="1" x14ac:dyDescent="0.25">
      <c r="A365" s="1"/>
      <c r="B365" s="1"/>
      <c r="C365" s="6"/>
      <c r="D365" s="3"/>
      <c r="E365" s="3"/>
      <c r="F365" s="3"/>
      <c r="G365" s="3"/>
      <c r="H365" s="29"/>
      <c r="I365" s="29"/>
      <c r="J365" s="59"/>
      <c r="K365" s="59"/>
      <c r="L365" s="3"/>
    </row>
    <row r="366" spans="1:12" hidden="1" x14ac:dyDescent="0.25">
      <c r="A366" s="1"/>
      <c r="B366" s="1"/>
      <c r="C366" s="6"/>
      <c r="D366" s="6"/>
      <c r="E366" s="6"/>
      <c r="F366" s="6"/>
      <c r="G366" s="20"/>
      <c r="H366" s="31"/>
      <c r="I366" s="31"/>
      <c r="J366" s="51"/>
      <c r="K366" s="51"/>
      <c r="L366" s="20"/>
    </row>
    <row r="367" spans="1:12" ht="20.100000000000001" hidden="1" customHeight="1" x14ac:dyDescent="0.25">
      <c r="A367" s="1"/>
      <c r="B367" s="1"/>
      <c r="C367" s="6"/>
      <c r="D367" s="6"/>
      <c r="E367" s="6"/>
      <c r="F367" s="6"/>
      <c r="G367" s="20"/>
      <c r="H367" s="31"/>
      <c r="I367" s="31"/>
      <c r="J367" s="51"/>
      <c r="K367" s="51"/>
      <c r="L367" s="20"/>
    </row>
    <row r="368" spans="1:12" ht="18" customHeight="1" x14ac:dyDescent="0.25">
      <c r="A368" s="45" t="s">
        <v>14</v>
      </c>
      <c r="B368" s="45" t="s">
        <v>190</v>
      </c>
      <c r="C368" s="27">
        <f>SUBTOTAL(9,C369:C377)</f>
        <v>0</v>
      </c>
      <c r="D368" s="27">
        <f>SUBTOTAL(9,D369:D377)</f>
        <v>45625</v>
      </c>
      <c r="E368" s="27">
        <f>SUBTOTAL(9,E369:E377)</f>
        <v>0</v>
      </c>
      <c r="F368" s="27">
        <f>G368-D368</f>
        <v>-45625</v>
      </c>
      <c r="G368" s="27">
        <f>SUBTOTAL(9,G369:G377)</f>
        <v>0</v>
      </c>
      <c r="H368" s="35" t="str">
        <f>IF(C368&lt;&gt;0,E368/C368,"-")</f>
        <v>-</v>
      </c>
      <c r="I368" s="35">
        <f>IF(D368&lt;&gt;0,E368/D368,"-")</f>
        <v>0</v>
      </c>
      <c r="J368" s="56">
        <f>SUBTOTAL(9,J369:J377)</f>
        <v>0</v>
      </c>
      <c r="K368" s="56">
        <f>SUBTOTAL(9,K369:K377)</f>
        <v>0</v>
      </c>
      <c r="L368" s="27">
        <f>SUBTOTAL(9,L369:L377)</f>
        <v>0</v>
      </c>
    </row>
    <row r="369" spans="1:12" ht="30" hidden="1" customHeight="1" x14ac:dyDescent="0.25">
      <c r="A369" s="1"/>
      <c r="B369" s="1"/>
      <c r="C369" s="6"/>
      <c r="D369" s="14"/>
      <c r="E369" s="14"/>
      <c r="F369" s="14"/>
      <c r="G369" s="20"/>
      <c r="H369" s="31"/>
      <c r="I369" s="31"/>
      <c r="J369" s="51"/>
      <c r="K369" s="51"/>
      <c r="L369" s="20"/>
    </row>
    <row r="370" spans="1:12" ht="18" customHeight="1" x14ac:dyDescent="0.25">
      <c r="A370" s="46" t="s">
        <v>1</v>
      </c>
      <c r="B370" s="46" t="s">
        <v>148</v>
      </c>
      <c r="C370" s="25">
        <f>SUBTOTAL(9,C371:C376)</f>
        <v>0</v>
      </c>
      <c r="D370" s="25">
        <f>SUBTOTAL(9,D371:D376)</f>
        <v>45625</v>
      </c>
      <c r="E370" s="25">
        <f>SUBTOTAL(9,E371:E376)</f>
        <v>0</v>
      </c>
      <c r="F370" s="25">
        <f>G370-D370</f>
        <v>-45625</v>
      </c>
      <c r="G370" s="25">
        <f>SUBTOTAL(9,G371:G376)</f>
        <v>0</v>
      </c>
      <c r="H370" s="36" t="str">
        <f>IF(C370&lt;&gt;0,E370/C370,"-")</f>
        <v>-</v>
      </c>
      <c r="I370" s="36">
        <f>IF(D370&lt;&gt;0,E370/D370,"-")</f>
        <v>0</v>
      </c>
      <c r="J370" s="57">
        <f>SUBTOTAL(9,J371:J376)</f>
        <v>0</v>
      </c>
      <c r="K370" s="57">
        <f>SUBTOTAL(9,K371:K376)</f>
        <v>0</v>
      </c>
      <c r="L370" s="25">
        <f>SUBTOTAL(9,L371:L376)</f>
        <v>0</v>
      </c>
    </row>
    <row r="371" spans="1:12" ht="22.5" hidden="1" customHeight="1" x14ac:dyDescent="0.25">
      <c r="A371" s="1"/>
      <c r="B371" s="1"/>
      <c r="C371" s="6"/>
      <c r="D371" s="14"/>
      <c r="E371" s="14"/>
      <c r="F371" s="14"/>
      <c r="G371" s="14"/>
      <c r="H371" s="37"/>
      <c r="I371" s="37"/>
      <c r="J371" s="58"/>
      <c r="K371" s="58"/>
      <c r="L371" s="14"/>
    </row>
    <row r="372" spans="1:12" ht="409.6" hidden="1" customHeight="1" x14ac:dyDescent="0.25">
      <c r="A372" s="47" t="s">
        <v>10</v>
      </c>
      <c r="B372" s="47" t="s">
        <v>156</v>
      </c>
      <c r="C372" s="14">
        <f>SUBTOTAL(9,C373:C375)</f>
        <v>0</v>
      </c>
      <c r="D372" s="14">
        <f>SUBTOTAL(9,D373:D375)</f>
        <v>45625</v>
      </c>
      <c r="E372" s="14">
        <f>SUBTOTAL(9,E373:E375)</f>
        <v>0</v>
      </c>
      <c r="F372" s="14">
        <f>G372-D372</f>
        <v>-45625</v>
      </c>
      <c r="G372" s="14">
        <f>SUBTOTAL(9,G373:G375)</f>
        <v>0</v>
      </c>
      <c r="H372" s="37" t="str">
        <f>IF(C372&lt;&gt;0,E372/C372,"-")</f>
        <v>-</v>
      </c>
      <c r="I372" s="37">
        <f>IF(D372&lt;&gt;0,E372/D372,"-")</f>
        <v>0</v>
      </c>
      <c r="J372" s="58">
        <f>SUBTOTAL(9,J373:J375)</f>
        <v>0</v>
      </c>
      <c r="K372" s="58">
        <f>SUBTOTAL(9,K373:K375)</f>
        <v>0</v>
      </c>
      <c r="L372" s="14">
        <f>SUBTOTAL(9,L373:L375)</f>
        <v>0</v>
      </c>
    </row>
    <row r="373" spans="1:12" ht="30" hidden="1" customHeight="1" x14ac:dyDescent="0.25">
      <c r="A373" s="1"/>
      <c r="B373" s="1"/>
      <c r="C373" s="6"/>
      <c r="D373" s="21"/>
      <c r="E373" s="21"/>
      <c r="F373" s="21"/>
      <c r="G373" s="20"/>
      <c r="H373" s="31"/>
      <c r="I373" s="31"/>
      <c r="J373" s="51"/>
      <c r="K373" s="51"/>
      <c r="L373" s="20"/>
    </row>
    <row r="374" spans="1:12" ht="15" customHeight="1" x14ac:dyDescent="0.25">
      <c r="A374" s="48" t="s">
        <v>10</v>
      </c>
      <c r="B374" s="48" t="s">
        <v>156</v>
      </c>
      <c r="C374" s="3">
        <v>0</v>
      </c>
      <c r="D374" s="3">
        <v>45625</v>
      </c>
      <c r="E374" s="3">
        <v>0</v>
      </c>
      <c r="F374" s="3">
        <f>G374-D374</f>
        <v>-45625</v>
      </c>
      <c r="G374" s="3"/>
      <c r="H374" s="29" t="str">
        <f>IF(C374&lt;&gt;0,0/C374,"-")</f>
        <v>-</v>
      </c>
      <c r="I374" s="29">
        <f>IF(D374&lt;&gt;0,E374/D374,"-")</f>
        <v>0</v>
      </c>
      <c r="J374" s="59">
        <v>0</v>
      </c>
      <c r="K374" s="59">
        <v>0</v>
      </c>
      <c r="L374" s="49">
        <v>0</v>
      </c>
    </row>
    <row r="375" spans="1:12" hidden="1" x14ac:dyDescent="0.25">
      <c r="A375" s="1"/>
      <c r="B375" s="1"/>
      <c r="C375" s="6"/>
      <c r="D375" s="3"/>
      <c r="E375" s="3"/>
      <c r="F375" s="3"/>
      <c r="G375" s="3"/>
      <c r="H375" s="29"/>
      <c r="I375" s="29"/>
      <c r="J375" s="59"/>
      <c r="K375" s="59"/>
      <c r="L375" s="3"/>
    </row>
    <row r="376" spans="1:12" hidden="1" x14ac:dyDescent="0.25">
      <c r="A376" s="1"/>
      <c r="B376" s="1"/>
      <c r="C376" s="6"/>
      <c r="D376" s="6"/>
      <c r="E376" s="6"/>
      <c r="F376" s="6"/>
      <c r="G376" s="20"/>
      <c r="H376" s="31"/>
      <c r="I376" s="31"/>
      <c r="J376" s="51"/>
      <c r="K376" s="51"/>
      <c r="L376" s="20"/>
    </row>
    <row r="377" spans="1:12" ht="20.100000000000001" hidden="1" customHeight="1" x14ac:dyDescent="0.25">
      <c r="A377" s="1"/>
      <c r="B377" s="1"/>
      <c r="C377" s="6"/>
      <c r="D377" s="6"/>
      <c r="E377" s="6"/>
      <c r="F377" s="6"/>
      <c r="G377" s="20"/>
      <c r="H377" s="31"/>
      <c r="I377" s="31"/>
      <c r="J377" s="51"/>
      <c r="K377" s="51"/>
      <c r="L377" s="20"/>
    </row>
    <row r="378" spans="1:12" ht="20.100000000000001" hidden="1" customHeight="1" x14ac:dyDescent="0.25">
      <c r="A378" s="1"/>
      <c r="B378" s="1"/>
      <c r="C378" s="6"/>
      <c r="D378" s="6"/>
      <c r="E378" s="6"/>
      <c r="F378" s="6"/>
      <c r="G378" s="20"/>
      <c r="H378" s="31"/>
      <c r="I378" s="31"/>
      <c r="J378" s="51"/>
      <c r="K378" s="51"/>
      <c r="L378" s="20"/>
    </row>
    <row r="379" spans="1:12" ht="18" customHeight="1" x14ac:dyDescent="0.25">
      <c r="A379" s="44" t="s">
        <v>98</v>
      </c>
      <c r="B379" s="44" t="s">
        <v>146</v>
      </c>
      <c r="C379" s="26">
        <f>SUBTOTAL(9,C380:C401)</f>
        <v>0</v>
      </c>
      <c r="D379" s="26">
        <f>SUBTOTAL(9,D380:D401)</f>
        <v>19920</v>
      </c>
      <c r="E379" s="26">
        <f>SUBTOTAL(9,E380:E401)</f>
        <v>0</v>
      </c>
      <c r="F379" s="26">
        <f>G379-D379</f>
        <v>-19920</v>
      </c>
      <c r="G379" s="26">
        <f>SUBTOTAL(9,G380:G401)</f>
        <v>0</v>
      </c>
      <c r="H379" s="34" t="str">
        <f>IF(C379&lt;&gt;0,E379/C379,"-")</f>
        <v>-</v>
      </c>
      <c r="I379" s="34">
        <f>IF(D379&lt;&gt;0,E379/D379,"-")</f>
        <v>0</v>
      </c>
      <c r="J379" s="55">
        <f>SUBTOTAL(9,J380:J401)</f>
        <v>0</v>
      </c>
      <c r="K379" s="55">
        <f>SUBTOTAL(9,K380:K401)</f>
        <v>0</v>
      </c>
      <c r="L379" s="26">
        <f>SUBTOTAL(9,L380:L401)</f>
        <v>0</v>
      </c>
    </row>
    <row r="380" spans="1:12" ht="30" hidden="1" customHeight="1" x14ac:dyDescent="0.25">
      <c r="A380" s="1"/>
      <c r="B380" s="1"/>
      <c r="C380" s="6"/>
      <c r="D380" s="13"/>
      <c r="E380" s="13"/>
      <c r="F380" s="13"/>
      <c r="G380" s="20"/>
      <c r="H380" s="31"/>
      <c r="I380" s="31"/>
      <c r="J380" s="51"/>
      <c r="K380" s="51"/>
      <c r="L380" s="20"/>
    </row>
    <row r="381" spans="1:12" ht="18" customHeight="1" x14ac:dyDescent="0.25">
      <c r="A381" s="45" t="s">
        <v>2</v>
      </c>
      <c r="B381" s="45" t="s">
        <v>150</v>
      </c>
      <c r="C381" s="27">
        <f>SUBTOTAL(9,C382:C390)</f>
        <v>0</v>
      </c>
      <c r="D381" s="27">
        <f>SUBTOTAL(9,D382:D390)</f>
        <v>4980</v>
      </c>
      <c r="E381" s="27">
        <f>SUBTOTAL(9,E382:E390)</f>
        <v>0</v>
      </c>
      <c r="F381" s="27">
        <f>G381-D381</f>
        <v>-4980</v>
      </c>
      <c r="G381" s="27">
        <f>SUBTOTAL(9,G382:G390)</f>
        <v>0</v>
      </c>
      <c r="H381" s="35" t="str">
        <f>IF(C381&lt;&gt;0,E381/C381,"-")</f>
        <v>-</v>
      </c>
      <c r="I381" s="35">
        <f>IF(D381&lt;&gt;0,E381/D381,"-")</f>
        <v>0</v>
      </c>
      <c r="J381" s="56">
        <f>SUBTOTAL(9,J382:J390)</f>
        <v>0</v>
      </c>
      <c r="K381" s="56">
        <f>SUBTOTAL(9,K382:K390)</f>
        <v>0</v>
      </c>
      <c r="L381" s="27">
        <f>SUBTOTAL(9,L382:L390)</f>
        <v>0</v>
      </c>
    </row>
    <row r="382" spans="1:12" ht="30" hidden="1" customHeight="1" x14ac:dyDescent="0.25">
      <c r="A382" s="1"/>
      <c r="B382" s="1"/>
      <c r="C382" s="6"/>
      <c r="D382" s="14"/>
      <c r="E382" s="14"/>
      <c r="F382" s="14"/>
      <c r="G382" s="20"/>
      <c r="H382" s="31"/>
      <c r="I382" s="31"/>
      <c r="J382" s="51"/>
      <c r="K382" s="51"/>
      <c r="L382" s="20"/>
    </row>
    <row r="383" spans="1:12" ht="18" customHeight="1" x14ac:dyDescent="0.25">
      <c r="A383" s="46" t="s">
        <v>1</v>
      </c>
      <c r="B383" s="46" t="s">
        <v>148</v>
      </c>
      <c r="C383" s="25">
        <f>SUBTOTAL(9,C384:C389)</f>
        <v>0</v>
      </c>
      <c r="D383" s="25">
        <f>SUBTOTAL(9,D384:D389)</f>
        <v>4980</v>
      </c>
      <c r="E383" s="25">
        <f>SUBTOTAL(9,E384:E389)</f>
        <v>0</v>
      </c>
      <c r="F383" s="25">
        <f>G383-D383</f>
        <v>-4980</v>
      </c>
      <c r="G383" s="25">
        <f>SUBTOTAL(9,G384:G389)</f>
        <v>0</v>
      </c>
      <c r="H383" s="36" t="str">
        <f>IF(C383&lt;&gt;0,E383/C383,"-")</f>
        <v>-</v>
      </c>
      <c r="I383" s="36">
        <f>IF(D383&lt;&gt;0,E383/D383,"-")</f>
        <v>0</v>
      </c>
      <c r="J383" s="57">
        <f>SUBTOTAL(9,J384:J389)</f>
        <v>0</v>
      </c>
      <c r="K383" s="57">
        <f>SUBTOTAL(9,K384:K389)</f>
        <v>0</v>
      </c>
      <c r="L383" s="25">
        <f>SUBTOTAL(9,L384:L389)</f>
        <v>0</v>
      </c>
    </row>
    <row r="384" spans="1:12" ht="22.5" hidden="1" customHeight="1" x14ac:dyDescent="0.25">
      <c r="A384" s="1"/>
      <c r="B384" s="1"/>
      <c r="C384" s="6"/>
      <c r="D384" s="14"/>
      <c r="E384" s="14"/>
      <c r="F384" s="14"/>
      <c r="G384" s="14"/>
      <c r="H384" s="37"/>
      <c r="I384" s="37"/>
      <c r="J384" s="58"/>
      <c r="K384" s="58"/>
      <c r="L384" s="14"/>
    </row>
    <row r="385" spans="1:12" ht="409.6" hidden="1" customHeight="1" x14ac:dyDescent="0.25">
      <c r="A385" s="47" t="s">
        <v>9</v>
      </c>
      <c r="B385" s="47" t="s">
        <v>161</v>
      </c>
      <c r="C385" s="14">
        <f>SUBTOTAL(9,C386:C388)</f>
        <v>0</v>
      </c>
      <c r="D385" s="14">
        <f>SUBTOTAL(9,D386:D388)</f>
        <v>4980</v>
      </c>
      <c r="E385" s="14">
        <f>SUBTOTAL(9,E386:E388)</f>
        <v>0</v>
      </c>
      <c r="F385" s="14">
        <f>G385-D385</f>
        <v>-4980</v>
      </c>
      <c r="G385" s="14">
        <f>SUBTOTAL(9,G386:G388)</f>
        <v>0</v>
      </c>
      <c r="H385" s="37" t="str">
        <f>IF(C385&lt;&gt;0,E385/C385,"-")</f>
        <v>-</v>
      </c>
      <c r="I385" s="37">
        <f>IF(D385&lt;&gt;0,E385/D385,"-")</f>
        <v>0</v>
      </c>
      <c r="J385" s="58">
        <f>SUBTOTAL(9,J386:J388)</f>
        <v>0</v>
      </c>
      <c r="K385" s="58">
        <f>SUBTOTAL(9,K386:K388)</f>
        <v>0</v>
      </c>
      <c r="L385" s="14">
        <f>SUBTOTAL(9,L386:L388)</f>
        <v>0</v>
      </c>
    </row>
    <row r="386" spans="1:12" ht="30" hidden="1" customHeight="1" x14ac:dyDescent="0.25">
      <c r="A386" s="1"/>
      <c r="B386" s="1"/>
      <c r="C386" s="6"/>
      <c r="D386" s="21"/>
      <c r="E386" s="21"/>
      <c r="F386" s="21"/>
      <c r="G386" s="20"/>
      <c r="H386" s="31"/>
      <c r="I386" s="31"/>
      <c r="J386" s="51"/>
      <c r="K386" s="51"/>
      <c r="L386" s="20"/>
    </row>
    <row r="387" spans="1:12" ht="15" customHeight="1" x14ac:dyDescent="0.25">
      <c r="A387" s="48" t="s">
        <v>9</v>
      </c>
      <c r="B387" s="48" t="s">
        <v>161</v>
      </c>
      <c r="C387" s="3">
        <v>0</v>
      </c>
      <c r="D387" s="3">
        <v>4980</v>
      </c>
      <c r="E387" s="3">
        <v>0</v>
      </c>
      <c r="F387" s="3">
        <f>G387-D387</f>
        <v>-4980</v>
      </c>
      <c r="G387" s="3"/>
      <c r="H387" s="29" t="str">
        <f>IF(C387&lt;&gt;0,0/C387,"-")</f>
        <v>-</v>
      </c>
      <c r="I387" s="29">
        <f>IF(D387&lt;&gt;0,E387/D387,"-")</f>
        <v>0</v>
      </c>
      <c r="J387" s="59">
        <v>0</v>
      </c>
      <c r="K387" s="59">
        <v>0</v>
      </c>
      <c r="L387" s="49">
        <v>0</v>
      </c>
    </row>
    <row r="388" spans="1:12" hidden="1" x14ac:dyDescent="0.25">
      <c r="A388" s="1"/>
      <c r="B388" s="1"/>
      <c r="C388" s="6"/>
      <c r="D388" s="3"/>
      <c r="E388" s="3"/>
      <c r="F388" s="3"/>
      <c r="G388" s="3"/>
      <c r="H388" s="29"/>
      <c r="I388" s="29"/>
      <c r="J388" s="59"/>
      <c r="K388" s="59"/>
      <c r="L388" s="3"/>
    </row>
    <row r="389" spans="1:12" hidden="1" x14ac:dyDescent="0.25">
      <c r="A389" s="1"/>
      <c r="B389" s="1"/>
      <c r="C389" s="6"/>
      <c r="D389" s="6"/>
      <c r="E389" s="6"/>
      <c r="F389" s="6"/>
      <c r="G389" s="20"/>
      <c r="H389" s="31"/>
      <c r="I389" s="31"/>
      <c r="J389" s="51"/>
      <c r="K389" s="51"/>
      <c r="L389" s="20"/>
    </row>
    <row r="390" spans="1:12" ht="20.100000000000001" hidden="1" customHeight="1" x14ac:dyDescent="0.25">
      <c r="A390" s="1"/>
      <c r="B390" s="1"/>
      <c r="C390" s="6"/>
      <c r="D390" s="6"/>
      <c r="E390" s="6"/>
      <c r="F390" s="6"/>
      <c r="G390" s="20"/>
      <c r="H390" s="31"/>
      <c r="I390" s="31"/>
      <c r="J390" s="51"/>
      <c r="K390" s="51"/>
      <c r="L390" s="20"/>
    </row>
    <row r="391" spans="1:12" ht="18" customHeight="1" x14ac:dyDescent="0.25">
      <c r="A391" s="45" t="s">
        <v>14</v>
      </c>
      <c r="B391" s="45" t="s">
        <v>190</v>
      </c>
      <c r="C391" s="27">
        <f>SUBTOTAL(9,C392:C400)</f>
        <v>0</v>
      </c>
      <c r="D391" s="27">
        <f>SUBTOTAL(9,D392:D400)</f>
        <v>14940</v>
      </c>
      <c r="E391" s="27">
        <f>SUBTOTAL(9,E392:E400)</f>
        <v>0</v>
      </c>
      <c r="F391" s="27">
        <f>G391-D391</f>
        <v>-14940</v>
      </c>
      <c r="G391" s="27">
        <f>SUBTOTAL(9,G392:G400)</f>
        <v>0</v>
      </c>
      <c r="H391" s="35" t="str">
        <f>IF(C391&lt;&gt;0,E391/C391,"-")</f>
        <v>-</v>
      </c>
      <c r="I391" s="35">
        <f>IF(D391&lt;&gt;0,E391/D391,"-")</f>
        <v>0</v>
      </c>
      <c r="J391" s="56">
        <f>SUBTOTAL(9,J392:J400)</f>
        <v>0</v>
      </c>
      <c r="K391" s="56">
        <f>SUBTOTAL(9,K392:K400)</f>
        <v>0</v>
      </c>
      <c r="L391" s="27">
        <f>SUBTOTAL(9,L392:L400)</f>
        <v>0</v>
      </c>
    </row>
    <row r="392" spans="1:12" ht="30" hidden="1" customHeight="1" x14ac:dyDescent="0.25">
      <c r="A392" s="1"/>
      <c r="B392" s="1"/>
      <c r="C392" s="6"/>
      <c r="D392" s="14"/>
      <c r="E392" s="14"/>
      <c r="F392" s="14"/>
      <c r="G392" s="20"/>
      <c r="H392" s="31"/>
      <c r="I392" s="31"/>
      <c r="J392" s="51"/>
      <c r="K392" s="51"/>
      <c r="L392" s="20"/>
    </row>
    <row r="393" spans="1:12" ht="18" customHeight="1" x14ac:dyDescent="0.25">
      <c r="A393" s="46" t="s">
        <v>1</v>
      </c>
      <c r="B393" s="46" t="s">
        <v>148</v>
      </c>
      <c r="C393" s="25">
        <f>SUBTOTAL(9,C394:C399)</f>
        <v>0</v>
      </c>
      <c r="D393" s="25">
        <f>SUBTOTAL(9,D394:D399)</f>
        <v>14940</v>
      </c>
      <c r="E393" s="25">
        <f>SUBTOTAL(9,E394:E399)</f>
        <v>0</v>
      </c>
      <c r="F393" s="25">
        <f>G393-D393</f>
        <v>-14940</v>
      </c>
      <c r="G393" s="25">
        <f>SUBTOTAL(9,G394:G399)</f>
        <v>0</v>
      </c>
      <c r="H393" s="36" t="str">
        <f>IF(C393&lt;&gt;0,E393/C393,"-")</f>
        <v>-</v>
      </c>
      <c r="I393" s="36">
        <f>IF(D393&lt;&gt;0,E393/D393,"-")</f>
        <v>0</v>
      </c>
      <c r="J393" s="57">
        <f>SUBTOTAL(9,J394:J399)</f>
        <v>0</v>
      </c>
      <c r="K393" s="57">
        <f>SUBTOTAL(9,K394:K399)</f>
        <v>0</v>
      </c>
      <c r="L393" s="25">
        <f>SUBTOTAL(9,L394:L399)</f>
        <v>0</v>
      </c>
    </row>
    <row r="394" spans="1:12" ht="22.5" hidden="1" customHeight="1" x14ac:dyDescent="0.25">
      <c r="A394" s="1"/>
      <c r="B394" s="1"/>
      <c r="C394" s="6"/>
      <c r="D394" s="14"/>
      <c r="E394" s="14"/>
      <c r="F394" s="14"/>
      <c r="G394" s="14"/>
      <c r="H394" s="37"/>
      <c r="I394" s="37"/>
      <c r="J394" s="58"/>
      <c r="K394" s="58"/>
      <c r="L394" s="14"/>
    </row>
    <row r="395" spans="1:12" ht="409.6" hidden="1" customHeight="1" x14ac:dyDescent="0.25">
      <c r="A395" s="47" t="s">
        <v>9</v>
      </c>
      <c r="B395" s="47" t="s">
        <v>161</v>
      </c>
      <c r="C395" s="14">
        <f>SUBTOTAL(9,C396:C398)</f>
        <v>0</v>
      </c>
      <c r="D395" s="14">
        <f>SUBTOTAL(9,D396:D398)</f>
        <v>14940</v>
      </c>
      <c r="E395" s="14">
        <f>SUBTOTAL(9,E396:E398)</f>
        <v>0</v>
      </c>
      <c r="F395" s="14">
        <f>G395-D395</f>
        <v>-14940</v>
      </c>
      <c r="G395" s="14">
        <f>SUBTOTAL(9,G396:G398)</f>
        <v>0</v>
      </c>
      <c r="H395" s="37" t="str">
        <f>IF(C395&lt;&gt;0,E395/C395,"-")</f>
        <v>-</v>
      </c>
      <c r="I395" s="37">
        <f>IF(D395&lt;&gt;0,E395/D395,"-")</f>
        <v>0</v>
      </c>
      <c r="J395" s="58">
        <f>SUBTOTAL(9,J396:J398)</f>
        <v>0</v>
      </c>
      <c r="K395" s="58">
        <f>SUBTOTAL(9,K396:K398)</f>
        <v>0</v>
      </c>
      <c r="L395" s="14">
        <f>SUBTOTAL(9,L396:L398)</f>
        <v>0</v>
      </c>
    </row>
    <row r="396" spans="1:12" ht="30" hidden="1" customHeight="1" x14ac:dyDescent="0.25">
      <c r="A396" s="1"/>
      <c r="B396" s="1"/>
      <c r="C396" s="6"/>
      <c r="D396" s="21"/>
      <c r="E396" s="21"/>
      <c r="F396" s="21"/>
      <c r="G396" s="20"/>
      <c r="H396" s="31"/>
      <c r="I396" s="31"/>
      <c r="J396" s="51"/>
      <c r="K396" s="51"/>
      <c r="L396" s="20"/>
    </row>
    <row r="397" spans="1:12" ht="15" customHeight="1" x14ac:dyDescent="0.25">
      <c r="A397" s="48" t="s">
        <v>9</v>
      </c>
      <c r="B397" s="48" t="s">
        <v>161</v>
      </c>
      <c r="C397" s="3">
        <v>0</v>
      </c>
      <c r="D397" s="3">
        <v>14940</v>
      </c>
      <c r="E397" s="3">
        <v>0</v>
      </c>
      <c r="F397" s="3">
        <f>G397-D397</f>
        <v>-14940</v>
      </c>
      <c r="G397" s="3"/>
      <c r="H397" s="29" t="str">
        <f>IF(C397&lt;&gt;0,0/C397,"-")</f>
        <v>-</v>
      </c>
      <c r="I397" s="29">
        <f>IF(D397&lt;&gt;0,E397/D397,"-")</f>
        <v>0</v>
      </c>
      <c r="J397" s="59">
        <v>0</v>
      </c>
      <c r="K397" s="59">
        <v>0</v>
      </c>
      <c r="L397" s="49">
        <v>0</v>
      </c>
    </row>
    <row r="398" spans="1:12" hidden="1" x14ac:dyDescent="0.25">
      <c r="A398" s="1"/>
      <c r="B398" s="1"/>
      <c r="C398" s="6"/>
      <c r="D398" s="3"/>
      <c r="E398" s="3"/>
      <c r="F398" s="3"/>
      <c r="G398" s="3"/>
      <c r="H398" s="29"/>
      <c r="I398" s="29"/>
      <c r="J398" s="59"/>
      <c r="K398" s="59"/>
      <c r="L398" s="3"/>
    </row>
    <row r="399" spans="1:12" hidden="1" x14ac:dyDescent="0.25">
      <c r="A399" s="1"/>
      <c r="B399" s="1"/>
      <c r="C399" s="6"/>
      <c r="D399" s="6"/>
      <c r="E399" s="6"/>
      <c r="F399" s="6"/>
      <c r="G399" s="20"/>
      <c r="H399" s="31"/>
      <c r="I399" s="31"/>
      <c r="J399" s="51"/>
      <c r="K399" s="51"/>
      <c r="L399" s="20"/>
    </row>
    <row r="400" spans="1:12" ht="20.100000000000001" hidden="1" customHeight="1" x14ac:dyDescent="0.25">
      <c r="A400" s="1"/>
      <c r="B400" s="1"/>
      <c r="C400" s="6"/>
      <c r="D400" s="6"/>
      <c r="E400" s="6"/>
      <c r="F400" s="6"/>
      <c r="G400" s="20"/>
      <c r="H400" s="31"/>
      <c r="I400" s="31"/>
      <c r="J400" s="51"/>
      <c r="K400" s="51"/>
      <c r="L400" s="20"/>
    </row>
    <row r="401" spans="1:12" ht="20.100000000000001" hidden="1" customHeight="1" x14ac:dyDescent="0.25">
      <c r="A401" s="1"/>
      <c r="B401" s="1"/>
      <c r="C401" s="6"/>
      <c r="D401" s="6"/>
      <c r="E401" s="6"/>
      <c r="F401" s="6"/>
      <c r="G401" s="20"/>
      <c r="H401" s="31"/>
      <c r="I401" s="31"/>
      <c r="J401" s="51"/>
      <c r="K401" s="51"/>
      <c r="L401" s="20"/>
    </row>
    <row r="402" spans="1:12" ht="20.100000000000001" hidden="1" customHeight="1" x14ac:dyDescent="0.25">
      <c r="A402" s="1"/>
      <c r="B402" s="1"/>
      <c r="C402" s="6"/>
      <c r="D402" s="6"/>
      <c r="E402" s="6"/>
      <c r="F402" s="6"/>
      <c r="G402" s="20"/>
      <c r="H402" s="31"/>
      <c r="I402" s="31"/>
      <c r="J402" s="51"/>
      <c r="K402" s="51"/>
      <c r="L402" s="20"/>
    </row>
    <row r="403" spans="1:12" ht="18" customHeight="1" x14ac:dyDescent="0.25">
      <c r="A403" s="43" t="s">
        <v>28</v>
      </c>
      <c r="B403" s="43" t="s">
        <v>110</v>
      </c>
      <c r="C403" s="24">
        <f>SUBTOTAL(9,C404:C418)</f>
        <v>0</v>
      </c>
      <c r="D403" s="24">
        <f>SUBTOTAL(9,D404:D418)</f>
        <v>6635</v>
      </c>
      <c r="E403" s="24">
        <f>SUBTOTAL(9,E404:E418)</f>
        <v>0</v>
      </c>
      <c r="F403" s="24">
        <f>G403-D403</f>
        <v>-6635</v>
      </c>
      <c r="G403" s="24">
        <f>SUBTOTAL(9,G404:G418)</f>
        <v>0</v>
      </c>
      <c r="H403" s="33" t="str">
        <f>IF(C403&lt;&gt;0,E403/C403,"-")</f>
        <v>-</v>
      </c>
      <c r="I403" s="33">
        <f>IF(D403&lt;&gt;0,E403/D403,"-")</f>
        <v>0</v>
      </c>
      <c r="J403" s="54">
        <f>SUBTOTAL(9,J404:J418)</f>
        <v>0</v>
      </c>
      <c r="K403" s="54">
        <f>SUBTOTAL(9,K404:K418)</f>
        <v>0</v>
      </c>
      <c r="L403" s="24">
        <f>SUBTOTAL(9,L404:L418)</f>
        <v>0</v>
      </c>
    </row>
    <row r="404" spans="1:12" ht="30" hidden="1" customHeight="1" x14ac:dyDescent="0.25">
      <c r="A404" s="1"/>
      <c r="B404" s="1"/>
      <c r="C404" s="6"/>
      <c r="D404" s="12"/>
      <c r="E404" s="12"/>
      <c r="F404" s="12"/>
      <c r="G404" s="20"/>
      <c r="H404" s="31"/>
      <c r="I404" s="31"/>
      <c r="J404" s="51"/>
      <c r="K404" s="51"/>
      <c r="L404" s="20"/>
    </row>
    <row r="405" spans="1:12" ht="18" customHeight="1" x14ac:dyDescent="0.25">
      <c r="A405" s="44" t="s">
        <v>93</v>
      </c>
      <c r="B405" s="44" t="s">
        <v>160</v>
      </c>
      <c r="C405" s="26">
        <f>SUBTOTAL(9,C406:C417)</f>
        <v>0</v>
      </c>
      <c r="D405" s="26">
        <f>SUBTOTAL(9,D406:D417)</f>
        <v>6635</v>
      </c>
      <c r="E405" s="26">
        <f>SUBTOTAL(9,E406:E417)</f>
        <v>0</v>
      </c>
      <c r="F405" s="26">
        <f>G405-D405</f>
        <v>-6635</v>
      </c>
      <c r="G405" s="26">
        <f>SUBTOTAL(9,G406:G417)</f>
        <v>0</v>
      </c>
      <c r="H405" s="34" t="str">
        <f>IF(C405&lt;&gt;0,E405/C405,"-")</f>
        <v>-</v>
      </c>
      <c r="I405" s="34">
        <f>IF(D405&lt;&gt;0,E405/D405,"-")</f>
        <v>0</v>
      </c>
      <c r="J405" s="55">
        <f>SUBTOTAL(9,J406:J417)</f>
        <v>0</v>
      </c>
      <c r="K405" s="55">
        <f>SUBTOTAL(9,K406:K417)</f>
        <v>0</v>
      </c>
      <c r="L405" s="26">
        <f>SUBTOTAL(9,L406:L417)</f>
        <v>0</v>
      </c>
    </row>
    <row r="406" spans="1:12" ht="30" hidden="1" customHeight="1" x14ac:dyDescent="0.25">
      <c r="A406" s="1"/>
      <c r="B406" s="1"/>
      <c r="C406" s="6"/>
      <c r="D406" s="13"/>
      <c r="E406" s="13"/>
      <c r="F406" s="13"/>
      <c r="G406" s="20"/>
      <c r="H406" s="31"/>
      <c r="I406" s="31"/>
      <c r="J406" s="51"/>
      <c r="K406" s="51"/>
      <c r="L406" s="20"/>
    </row>
    <row r="407" spans="1:12" ht="18" customHeight="1" x14ac:dyDescent="0.25">
      <c r="A407" s="45" t="s">
        <v>2</v>
      </c>
      <c r="B407" s="45" t="s">
        <v>150</v>
      </c>
      <c r="C407" s="27">
        <f>SUBTOTAL(9,C408:C416)</f>
        <v>0</v>
      </c>
      <c r="D407" s="27">
        <f>SUBTOTAL(9,D408:D416)</f>
        <v>6635</v>
      </c>
      <c r="E407" s="27">
        <f>SUBTOTAL(9,E408:E416)</f>
        <v>0</v>
      </c>
      <c r="F407" s="27">
        <f>G407-D407</f>
        <v>-6635</v>
      </c>
      <c r="G407" s="27">
        <f>SUBTOTAL(9,G408:G416)</f>
        <v>0</v>
      </c>
      <c r="H407" s="35" t="str">
        <f>IF(C407&lt;&gt;0,E407/C407,"-")</f>
        <v>-</v>
      </c>
      <c r="I407" s="35">
        <f>IF(D407&lt;&gt;0,E407/D407,"-")</f>
        <v>0</v>
      </c>
      <c r="J407" s="56">
        <f>SUBTOTAL(9,J408:J416)</f>
        <v>0</v>
      </c>
      <c r="K407" s="56">
        <f>SUBTOTAL(9,K408:K416)</f>
        <v>0</v>
      </c>
      <c r="L407" s="27">
        <f>SUBTOTAL(9,L408:L416)</f>
        <v>0</v>
      </c>
    </row>
    <row r="408" spans="1:12" ht="30" hidden="1" customHeight="1" x14ac:dyDescent="0.25">
      <c r="A408" s="1"/>
      <c r="B408" s="1"/>
      <c r="C408" s="6"/>
      <c r="D408" s="14"/>
      <c r="E408" s="14"/>
      <c r="F408" s="14"/>
      <c r="G408" s="20"/>
      <c r="H408" s="31"/>
      <c r="I408" s="31"/>
      <c r="J408" s="51"/>
      <c r="K408" s="51"/>
      <c r="L408" s="20"/>
    </row>
    <row r="409" spans="1:12" ht="18" customHeight="1" x14ac:dyDescent="0.25">
      <c r="A409" s="46" t="s">
        <v>1</v>
      </c>
      <c r="B409" s="46" t="s">
        <v>148</v>
      </c>
      <c r="C409" s="25">
        <f>SUBTOTAL(9,C410:C415)</f>
        <v>0</v>
      </c>
      <c r="D409" s="25">
        <f>SUBTOTAL(9,D410:D415)</f>
        <v>6635</v>
      </c>
      <c r="E409" s="25">
        <f>SUBTOTAL(9,E410:E415)</f>
        <v>0</v>
      </c>
      <c r="F409" s="25">
        <f>G409-D409</f>
        <v>-6635</v>
      </c>
      <c r="G409" s="25">
        <f>SUBTOTAL(9,G410:G415)</f>
        <v>0</v>
      </c>
      <c r="H409" s="36" t="str">
        <f>IF(C409&lt;&gt;0,E409/C409,"-")</f>
        <v>-</v>
      </c>
      <c r="I409" s="36">
        <f>IF(D409&lt;&gt;0,E409/D409,"-")</f>
        <v>0</v>
      </c>
      <c r="J409" s="57">
        <f>SUBTOTAL(9,J410:J415)</f>
        <v>0</v>
      </c>
      <c r="K409" s="57">
        <f>SUBTOTAL(9,K410:K415)</f>
        <v>0</v>
      </c>
      <c r="L409" s="25">
        <f>SUBTOTAL(9,L410:L415)</f>
        <v>0</v>
      </c>
    </row>
    <row r="410" spans="1:12" ht="22.5" hidden="1" customHeight="1" x14ac:dyDescent="0.25">
      <c r="A410" s="1"/>
      <c r="B410" s="1"/>
      <c r="C410" s="6"/>
      <c r="D410" s="14"/>
      <c r="E410" s="14"/>
      <c r="F410" s="14"/>
      <c r="G410" s="14"/>
      <c r="H410" s="37"/>
      <c r="I410" s="37"/>
      <c r="J410" s="58"/>
      <c r="K410" s="58"/>
      <c r="L410" s="14"/>
    </row>
    <row r="411" spans="1:12" ht="409.6" hidden="1" customHeight="1" x14ac:dyDescent="0.25">
      <c r="A411" s="47" t="s">
        <v>10</v>
      </c>
      <c r="B411" s="47" t="s">
        <v>156</v>
      </c>
      <c r="C411" s="14">
        <f>SUBTOTAL(9,C412:C414)</f>
        <v>0</v>
      </c>
      <c r="D411" s="14">
        <f>SUBTOTAL(9,D412:D414)</f>
        <v>6635</v>
      </c>
      <c r="E411" s="14">
        <f>SUBTOTAL(9,E412:E414)</f>
        <v>0</v>
      </c>
      <c r="F411" s="14">
        <f>G411-D411</f>
        <v>-6635</v>
      </c>
      <c r="G411" s="14">
        <f>SUBTOTAL(9,G412:G414)</f>
        <v>0</v>
      </c>
      <c r="H411" s="37" t="str">
        <f>IF(C411&lt;&gt;0,E411/C411,"-")</f>
        <v>-</v>
      </c>
      <c r="I411" s="37">
        <f>IF(D411&lt;&gt;0,E411/D411,"-")</f>
        <v>0</v>
      </c>
      <c r="J411" s="58">
        <f>SUBTOTAL(9,J412:J414)</f>
        <v>0</v>
      </c>
      <c r="K411" s="58">
        <f>SUBTOTAL(9,K412:K414)</f>
        <v>0</v>
      </c>
      <c r="L411" s="14">
        <f>SUBTOTAL(9,L412:L414)</f>
        <v>0</v>
      </c>
    </row>
    <row r="412" spans="1:12" ht="30" hidden="1" customHeight="1" x14ac:dyDescent="0.25">
      <c r="A412" s="1"/>
      <c r="B412" s="1"/>
      <c r="C412" s="6"/>
      <c r="D412" s="21"/>
      <c r="E412" s="21"/>
      <c r="F412" s="21"/>
      <c r="G412" s="20"/>
      <c r="H412" s="31"/>
      <c r="I412" s="31"/>
      <c r="J412" s="51"/>
      <c r="K412" s="51"/>
      <c r="L412" s="20"/>
    </row>
    <row r="413" spans="1:12" ht="15" customHeight="1" x14ac:dyDescent="0.25">
      <c r="A413" s="48" t="s">
        <v>10</v>
      </c>
      <c r="B413" s="48" t="s">
        <v>156</v>
      </c>
      <c r="C413" s="3">
        <v>0</v>
      </c>
      <c r="D413" s="3">
        <v>6635</v>
      </c>
      <c r="E413" s="3">
        <v>0</v>
      </c>
      <c r="F413" s="3">
        <f>G413-D413</f>
        <v>-6635</v>
      </c>
      <c r="G413" s="3"/>
      <c r="H413" s="29" t="str">
        <f>IF(C413&lt;&gt;0,0/C413,"-")</f>
        <v>-</v>
      </c>
      <c r="I413" s="29">
        <f>IF(D413&lt;&gt;0,E413/D413,"-")</f>
        <v>0</v>
      </c>
      <c r="J413" s="59">
        <v>0</v>
      </c>
      <c r="K413" s="59">
        <v>0</v>
      </c>
      <c r="L413" s="49">
        <v>0</v>
      </c>
    </row>
    <row r="414" spans="1:12" hidden="1" x14ac:dyDescent="0.25">
      <c r="A414" s="1"/>
      <c r="B414" s="1"/>
      <c r="C414" s="6"/>
      <c r="D414" s="3"/>
      <c r="E414" s="3"/>
      <c r="F414" s="3"/>
      <c r="G414" s="3"/>
      <c r="H414" s="29"/>
      <c r="I414" s="29"/>
      <c r="J414" s="59"/>
      <c r="K414" s="59"/>
      <c r="L414" s="3"/>
    </row>
    <row r="415" spans="1:12" hidden="1" x14ac:dyDescent="0.25">
      <c r="A415" s="1"/>
      <c r="B415" s="1"/>
      <c r="C415" s="6"/>
      <c r="D415" s="6"/>
      <c r="E415" s="6"/>
      <c r="F415" s="6"/>
      <c r="G415" s="20"/>
      <c r="H415" s="31"/>
      <c r="I415" s="31"/>
      <c r="J415" s="51"/>
      <c r="K415" s="51"/>
      <c r="L415" s="20"/>
    </row>
    <row r="416" spans="1:12" ht="20.100000000000001" hidden="1" customHeight="1" x14ac:dyDescent="0.25">
      <c r="A416" s="1"/>
      <c r="B416" s="1"/>
      <c r="C416" s="6"/>
      <c r="D416" s="6"/>
      <c r="E416" s="6"/>
      <c r="F416" s="6"/>
      <c r="G416" s="20"/>
      <c r="H416" s="31"/>
      <c r="I416" s="31"/>
      <c r="J416" s="51"/>
      <c r="K416" s="51"/>
      <c r="L416" s="20"/>
    </row>
    <row r="417" spans="1:12" ht="20.100000000000001" hidden="1" customHeight="1" x14ac:dyDescent="0.25">
      <c r="A417" s="1"/>
      <c r="B417" s="1"/>
      <c r="C417" s="6"/>
      <c r="D417" s="6"/>
      <c r="E417" s="6"/>
      <c r="F417" s="6"/>
      <c r="G417" s="20"/>
      <c r="H417" s="31"/>
      <c r="I417" s="31"/>
      <c r="J417" s="51"/>
      <c r="K417" s="51"/>
      <c r="L417" s="20"/>
    </row>
    <row r="418" spans="1:12" ht="20.100000000000001" hidden="1" customHeight="1" x14ac:dyDescent="0.25">
      <c r="A418" s="1"/>
      <c r="B418" s="1"/>
      <c r="C418" s="6"/>
      <c r="D418" s="6"/>
      <c r="E418" s="6"/>
      <c r="F418" s="6"/>
      <c r="G418" s="20"/>
      <c r="H418" s="31"/>
      <c r="I418" s="31"/>
      <c r="J418" s="51"/>
      <c r="K418" s="51"/>
      <c r="L418" s="20"/>
    </row>
    <row r="419" spans="1:12" ht="18" customHeight="1" x14ac:dyDescent="0.25">
      <c r="A419" s="43" t="s">
        <v>30</v>
      </c>
      <c r="B419" s="43" t="s">
        <v>194</v>
      </c>
      <c r="C419" s="24">
        <f>SUBTOTAL(9,C420:C454)</f>
        <v>0</v>
      </c>
      <c r="D419" s="24">
        <f>SUBTOTAL(9,D420:D454)</f>
        <v>50015</v>
      </c>
      <c r="E419" s="24">
        <f>SUBTOTAL(9,E420:E454)</f>
        <v>21000</v>
      </c>
      <c r="F419" s="24">
        <f>G419-D419</f>
        <v>-50015</v>
      </c>
      <c r="G419" s="24">
        <f>SUBTOTAL(9,G420:G454)</f>
        <v>0</v>
      </c>
      <c r="H419" s="33" t="str">
        <f>IF(C419&lt;&gt;0,E419/C419,"-")</f>
        <v>-</v>
      </c>
      <c r="I419" s="33">
        <f>IF(D419&lt;&gt;0,E419/D419,"-")</f>
        <v>0.41987403778866339</v>
      </c>
      <c r="J419" s="54">
        <f>SUBTOTAL(9,J420:J454)</f>
        <v>0</v>
      </c>
      <c r="K419" s="54">
        <f>SUBTOTAL(9,K420:K454)</f>
        <v>0</v>
      </c>
      <c r="L419" s="24">
        <f>SUBTOTAL(9,L420:L454)</f>
        <v>0</v>
      </c>
    </row>
    <row r="420" spans="1:12" ht="30" hidden="1" customHeight="1" x14ac:dyDescent="0.25">
      <c r="A420" s="1"/>
      <c r="B420" s="1"/>
      <c r="C420" s="6"/>
      <c r="D420" s="12"/>
      <c r="E420" s="12"/>
      <c r="F420" s="12"/>
      <c r="G420" s="20"/>
      <c r="H420" s="31"/>
      <c r="I420" s="31"/>
      <c r="J420" s="51"/>
      <c r="K420" s="51"/>
      <c r="L420" s="20"/>
    </row>
    <row r="421" spans="1:12" ht="18" customHeight="1" x14ac:dyDescent="0.25">
      <c r="A421" s="44" t="s">
        <v>94</v>
      </c>
      <c r="B421" s="44" t="s">
        <v>163</v>
      </c>
      <c r="C421" s="26">
        <f>SUBTOTAL(9,C422:C453)</f>
        <v>0</v>
      </c>
      <c r="D421" s="26">
        <f>SUBTOTAL(9,D422:D453)</f>
        <v>50015</v>
      </c>
      <c r="E421" s="26">
        <f>SUBTOTAL(9,E422:E453)</f>
        <v>21000</v>
      </c>
      <c r="F421" s="26">
        <f>G421-D421</f>
        <v>-50015</v>
      </c>
      <c r="G421" s="26">
        <f>SUBTOTAL(9,G422:G453)</f>
        <v>0</v>
      </c>
      <c r="H421" s="34" t="str">
        <f>IF(C421&lt;&gt;0,E421/C421,"-")</f>
        <v>-</v>
      </c>
      <c r="I421" s="34">
        <f>IF(D421&lt;&gt;0,E421/D421,"-")</f>
        <v>0.41987403778866339</v>
      </c>
      <c r="J421" s="55">
        <f>SUBTOTAL(9,J422:J453)</f>
        <v>0</v>
      </c>
      <c r="K421" s="55">
        <f>SUBTOTAL(9,K422:K453)</f>
        <v>0</v>
      </c>
      <c r="L421" s="26">
        <f>SUBTOTAL(9,L422:L453)</f>
        <v>0</v>
      </c>
    </row>
    <row r="422" spans="1:12" ht="30" hidden="1" customHeight="1" x14ac:dyDescent="0.25">
      <c r="A422" s="1"/>
      <c r="B422" s="1"/>
      <c r="C422" s="6"/>
      <c r="D422" s="13"/>
      <c r="E422" s="13"/>
      <c r="F422" s="13"/>
      <c r="G422" s="20"/>
      <c r="H422" s="31"/>
      <c r="I422" s="31"/>
      <c r="J422" s="51"/>
      <c r="K422" s="51"/>
      <c r="L422" s="20"/>
    </row>
    <row r="423" spans="1:12" ht="18" customHeight="1" x14ac:dyDescent="0.25">
      <c r="A423" s="45" t="s">
        <v>2</v>
      </c>
      <c r="B423" s="45" t="s">
        <v>150</v>
      </c>
      <c r="C423" s="27">
        <f>SUBTOTAL(9,C424:C432)</f>
        <v>0</v>
      </c>
      <c r="D423" s="27">
        <f>SUBTOTAL(9,D424:D432)</f>
        <v>11285</v>
      </c>
      <c r="E423" s="27">
        <f>SUBTOTAL(9,E424:E432)</f>
        <v>21000</v>
      </c>
      <c r="F423" s="27">
        <f>G423-D423</f>
        <v>-11285</v>
      </c>
      <c r="G423" s="27">
        <f>SUBTOTAL(9,G424:G432)</f>
        <v>0</v>
      </c>
      <c r="H423" s="35" t="str">
        <f>IF(C423&lt;&gt;0,E423/C423,"-")</f>
        <v>-</v>
      </c>
      <c r="I423" s="35">
        <f>IF(D423&lt;&gt;0,E423/D423,"-")</f>
        <v>1.8608772707133363</v>
      </c>
      <c r="J423" s="56">
        <f>SUBTOTAL(9,J424:J432)</f>
        <v>0</v>
      </c>
      <c r="K423" s="56">
        <f>SUBTOTAL(9,K424:K432)</f>
        <v>0</v>
      </c>
      <c r="L423" s="27">
        <f>SUBTOTAL(9,L424:L432)</f>
        <v>0</v>
      </c>
    </row>
    <row r="424" spans="1:12" ht="30" hidden="1" customHeight="1" x14ac:dyDescent="0.25">
      <c r="A424" s="1"/>
      <c r="B424" s="1"/>
      <c r="C424" s="6"/>
      <c r="D424" s="14"/>
      <c r="E424" s="14"/>
      <c r="F424" s="14"/>
      <c r="G424" s="20"/>
      <c r="H424" s="31"/>
      <c r="I424" s="31"/>
      <c r="J424" s="51"/>
      <c r="K424" s="51"/>
      <c r="L424" s="20"/>
    </row>
    <row r="425" spans="1:12" ht="18" customHeight="1" x14ac:dyDescent="0.25">
      <c r="A425" s="46" t="s">
        <v>1</v>
      </c>
      <c r="B425" s="46" t="s">
        <v>148</v>
      </c>
      <c r="C425" s="25">
        <f>SUBTOTAL(9,C426:C431)</f>
        <v>0</v>
      </c>
      <c r="D425" s="25">
        <f>SUBTOTAL(9,D426:D431)</f>
        <v>11285</v>
      </c>
      <c r="E425" s="25">
        <f>SUBTOTAL(9,E426:E431)</f>
        <v>21000</v>
      </c>
      <c r="F425" s="25">
        <f>G425-D425</f>
        <v>-11285</v>
      </c>
      <c r="G425" s="25">
        <f>SUBTOTAL(9,G426:G431)</f>
        <v>0</v>
      </c>
      <c r="H425" s="36" t="str">
        <f>IF(C425&lt;&gt;0,E425/C425,"-")</f>
        <v>-</v>
      </c>
      <c r="I425" s="36">
        <f>IF(D425&lt;&gt;0,E425/D425,"-")</f>
        <v>1.8608772707133363</v>
      </c>
      <c r="J425" s="57">
        <f>SUBTOTAL(9,J426:J431)</f>
        <v>0</v>
      </c>
      <c r="K425" s="57">
        <f>SUBTOTAL(9,K426:K431)</f>
        <v>0</v>
      </c>
      <c r="L425" s="25">
        <f>SUBTOTAL(9,L426:L431)</f>
        <v>0</v>
      </c>
    </row>
    <row r="426" spans="1:12" ht="22.5" hidden="1" customHeight="1" x14ac:dyDescent="0.25">
      <c r="A426" s="1"/>
      <c r="B426" s="1"/>
      <c r="C426" s="6"/>
      <c r="D426" s="14"/>
      <c r="E426" s="14"/>
      <c r="F426" s="14"/>
      <c r="G426" s="14"/>
      <c r="H426" s="37"/>
      <c r="I426" s="37"/>
      <c r="J426" s="58"/>
      <c r="K426" s="58"/>
      <c r="L426" s="14"/>
    </row>
    <row r="427" spans="1:12" ht="409.6" hidden="1" customHeight="1" x14ac:dyDescent="0.25">
      <c r="A427" s="47" t="s">
        <v>10</v>
      </c>
      <c r="B427" s="47" t="s">
        <v>156</v>
      </c>
      <c r="C427" s="14">
        <f>SUBTOTAL(9,C428:C430)</f>
        <v>0</v>
      </c>
      <c r="D427" s="14">
        <f>SUBTOTAL(9,D428:D430)</f>
        <v>11285</v>
      </c>
      <c r="E427" s="14">
        <f>SUBTOTAL(9,E428:E430)</f>
        <v>21000</v>
      </c>
      <c r="F427" s="14">
        <f>G427-D427</f>
        <v>-11285</v>
      </c>
      <c r="G427" s="14">
        <f>SUBTOTAL(9,G428:G430)</f>
        <v>0</v>
      </c>
      <c r="H427" s="37" t="str">
        <f>IF(C427&lt;&gt;0,E427/C427,"-")</f>
        <v>-</v>
      </c>
      <c r="I427" s="37">
        <f>IF(D427&lt;&gt;0,E427/D427,"-")</f>
        <v>1.8608772707133363</v>
      </c>
      <c r="J427" s="58">
        <f>SUBTOTAL(9,J428:J430)</f>
        <v>0</v>
      </c>
      <c r="K427" s="58">
        <f>SUBTOTAL(9,K428:K430)</f>
        <v>0</v>
      </c>
      <c r="L427" s="14">
        <f>SUBTOTAL(9,L428:L430)</f>
        <v>0</v>
      </c>
    </row>
    <row r="428" spans="1:12" ht="30" hidden="1" customHeight="1" x14ac:dyDescent="0.25">
      <c r="A428" s="1"/>
      <c r="B428" s="1"/>
      <c r="C428" s="6"/>
      <c r="D428" s="21"/>
      <c r="E428" s="21"/>
      <c r="F428" s="21"/>
      <c r="G428" s="20"/>
      <c r="H428" s="31"/>
      <c r="I428" s="31"/>
      <c r="J428" s="51"/>
      <c r="K428" s="51"/>
      <c r="L428" s="20"/>
    </row>
    <row r="429" spans="1:12" ht="15" customHeight="1" x14ac:dyDescent="0.25">
      <c r="A429" s="48" t="s">
        <v>10</v>
      </c>
      <c r="B429" s="48" t="s">
        <v>156</v>
      </c>
      <c r="C429" s="3">
        <v>0</v>
      </c>
      <c r="D429" s="3">
        <v>11285</v>
      </c>
      <c r="E429" s="3">
        <v>21000</v>
      </c>
      <c r="F429" s="3">
        <f>G429-D429</f>
        <v>-11285</v>
      </c>
      <c r="G429" s="3"/>
      <c r="H429" s="29" t="str">
        <f>IF(C429&lt;&gt;0,0/C429,"-")</f>
        <v>-</v>
      </c>
      <c r="I429" s="29">
        <f>IF(D429&lt;&gt;0,E429/D429,"-")</f>
        <v>1.8608772707133363</v>
      </c>
      <c r="J429" s="59">
        <v>0</v>
      </c>
      <c r="K429" s="59">
        <v>0</v>
      </c>
      <c r="L429" s="49">
        <v>0</v>
      </c>
    </row>
    <row r="430" spans="1:12" hidden="1" x14ac:dyDescent="0.25">
      <c r="A430" s="1"/>
      <c r="B430" s="1"/>
      <c r="C430" s="6"/>
      <c r="D430" s="3"/>
      <c r="E430" s="3"/>
      <c r="F430" s="3"/>
      <c r="G430" s="3"/>
      <c r="H430" s="29"/>
      <c r="I430" s="29"/>
      <c r="J430" s="59"/>
      <c r="K430" s="59"/>
      <c r="L430" s="3"/>
    </row>
    <row r="431" spans="1:12" hidden="1" x14ac:dyDescent="0.25">
      <c r="A431" s="1"/>
      <c r="B431" s="1"/>
      <c r="C431" s="6"/>
      <c r="D431" s="6"/>
      <c r="E431" s="6"/>
      <c r="F431" s="6"/>
      <c r="G431" s="20"/>
      <c r="H431" s="31"/>
      <c r="I431" s="31"/>
      <c r="J431" s="51"/>
      <c r="K431" s="51"/>
      <c r="L431" s="20"/>
    </row>
    <row r="432" spans="1:12" ht="20.100000000000001" hidden="1" customHeight="1" x14ac:dyDescent="0.25">
      <c r="A432" s="1"/>
      <c r="B432" s="1"/>
      <c r="C432" s="6"/>
      <c r="D432" s="6"/>
      <c r="E432" s="6"/>
      <c r="F432" s="6"/>
      <c r="G432" s="20"/>
      <c r="H432" s="31"/>
      <c r="I432" s="31"/>
      <c r="J432" s="51"/>
      <c r="K432" s="51"/>
      <c r="L432" s="20"/>
    </row>
    <row r="433" spans="1:12" ht="18" customHeight="1" x14ac:dyDescent="0.25">
      <c r="A433" s="45" t="s">
        <v>12</v>
      </c>
      <c r="B433" s="45" t="s">
        <v>187</v>
      </c>
      <c r="C433" s="27">
        <f>SUBTOTAL(9,C434:C442)</f>
        <v>0</v>
      </c>
      <c r="D433" s="27">
        <f>SUBTOTAL(9,D434:D442)</f>
        <v>3875</v>
      </c>
      <c r="E433" s="27">
        <f>SUBTOTAL(9,E434:E442)</f>
        <v>0</v>
      </c>
      <c r="F433" s="27">
        <f>G433-D433</f>
        <v>-3875</v>
      </c>
      <c r="G433" s="27">
        <f>SUBTOTAL(9,G434:G442)</f>
        <v>0</v>
      </c>
      <c r="H433" s="35" t="str">
        <f>IF(C433&lt;&gt;0,E433/C433,"-")</f>
        <v>-</v>
      </c>
      <c r="I433" s="35">
        <f>IF(D433&lt;&gt;0,E433/D433,"-")</f>
        <v>0</v>
      </c>
      <c r="J433" s="56">
        <f>SUBTOTAL(9,J434:J442)</f>
        <v>0</v>
      </c>
      <c r="K433" s="56">
        <f>SUBTOTAL(9,K434:K442)</f>
        <v>0</v>
      </c>
      <c r="L433" s="27">
        <f>SUBTOTAL(9,L434:L442)</f>
        <v>0</v>
      </c>
    </row>
    <row r="434" spans="1:12" ht="30" hidden="1" customHeight="1" x14ac:dyDescent="0.25">
      <c r="A434" s="1"/>
      <c r="B434" s="1"/>
      <c r="C434" s="6"/>
      <c r="D434" s="14"/>
      <c r="E434" s="14"/>
      <c r="F434" s="14"/>
      <c r="G434" s="20"/>
      <c r="H434" s="31"/>
      <c r="I434" s="31"/>
      <c r="J434" s="51"/>
      <c r="K434" s="51"/>
      <c r="L434" s="20"/>
    </row>
    <row r="435" spans="1:12" ht="18" customHeight="1" x14ac:dyDescent="0.25">
      <c r="A435" s="46" t="s">
        <v>1</v>
      </c>
      <c r="B435" s="46" t="s">
        <v>148</v>
      </c>
      <c r="C435" s="25">
        <f>SUBTOTAL(9,C436:C441)</f>
        <v>0</v>
      </c>
      <c r="D435" s="25">
        <f>SUBTOTAL(9,D436:D441)</f>
        <v>3875</v>
      </c>
      <c r="E435" s="25">
        <f>SUBTOTAL(9,E436:E441)</f>
        <v>0</v>
      </c>
      <c r="F435" s="25">
        <f>G435-D435</f>
        <v>-3875</v>
      </c>
      <c r="G435" s="25">
        <f>SUBTOTAL(9,G436:G441)</f>
        <v>0</v>
      </c>
      <c r="H435" s="36" t="str">
        <f>IF(C435&lt;&gt;0,E435/C435,"-")</f>
        <v>-</v>
      </c>
      <c r="I435" s="36">
        <f>IF(D435&lt;&gt;0,E435/D435,"-")</f>
        <v>0</v>
      </c>
      <c r="J435" s="57">
        <f>SUBTOTAL(9,J436:J441)</f>
        <v>0</v>
      </c>
      <c r="K435" s="57">
        <f>SUBTOTAL(9,K436:K441)</f>
        <v>0</v>
      </c>
      <c r="L435" s="25">
        <f>SUBTOTAL(9,L436:L441)</f>
        <v>0</v>
      </c>
    </row>
    <row r="436" spans="1:12" ht="22.5" hidden="1" customHeight="1" x14ac:dyDescent="0.25">
      <c r="A436" s="1"/>
      <c r="B436" s="1"/>
      <c r="C436" s="6"/>
      <c r="D436" s="14"/>
      <c r="E436" s="14"/>
      <c r="F436" s="14"/>
      <c r="G436" s="14"/>
      <c r="H436" s="37"/>
      <c r="I436" s="37"/>
      <c r="J436" s="58"/>
      <c r="K436" s="58"/>
      <c r="L436" s="14"/>
    </row>
    <row r="437" spans="1:12" ht="409.6" hidden="1" customHeight="1" x14ac:dyDescent="0.25">
      <c r="A437" s="47" t="s">
        <v>10</v>
      </c>
      <c r="B437" s="47" t="s">
        <v>156</v>
      </c>
      <c r="C437" s="14">
        <f>SUBTOTAL(9,C438:C440)</f>
        <v>0</v>
      </c>
      <c r="D437" s="14">
        <f>SUBTOTAL(9,D438:D440)</f>
        <v>3875</v>
      </c>
      <c r="E437" s="14">
        <f>SUBTOTAL(9,E438:E440)</f>
        <v>0</v>
      </c>
      <c r="F437" s="14">
        <f>G437-D437</f>
        <v>-3875</v>
      </c>
      <c r="G437" s="14">
        <f>SUBTOTAL(9,G438:G440)</f>
        <v>0</v>
      </c>
      <c r="H437" s="37" t="str">
        <f>IF(C437&lt;&gt;0,E437/C437,"-")</f>
        <v>-</v>
      </c>
      <c r="I437" s="37">
        <f>IF(D437&lt;&gt;0,E437/D437,"-")</f>
        <v>0</v>
      </c>
      <c r="J437" s="58">
        <f>SUBTOTAL(9,J438:J440)</f>
        <v>0</v>
      </c>
      <c r="K437" s="58">
        <f>SUBTOTAL(9,K438:K440)</f>
        <v>0</v>
      </c>
      <c r="L437" s="14">
        <f>SUBTOTAL(9,L438:L440)</f>
        <v>0</v>
      </c>
    </row>
    <row r="438" spans="1:12" ht="30" hidden="1" customHeight="1" x14ac:dyDescent="0.25">
      <c r="A438" s="1"/>
      <c r="B438" s="1"/>
      <c r="C438" s="6"/>
      <c r="D438" s="21"/>
      <c r="E438" s="21"/>
      <c r="F438" s="21"/>
      <c r="G438" s="20"/>
      <c r="H438" s="31"/>
      <c r="I438" s="31"/>
      <c r="J438" s="51"/>
      <c r="K438" s="51"/>
      <c r="L438" s="20"/>
    </row>
    <row r="439" spans="1:12" ht="15" customHeight="1" x14ac:dyDescent="0.25">
      <c r="A439" s="48" t="s">
        <v>10</v>
      </c>
      <c r="B439" s="48" t="s">
        <v>156</v>
      </c>
      <c r="C439" s="3">
        <v>0</v>
      </c>
      <c r="D439" s="3">
        <v>3875</v>
      </c>
      <c r="E439" s="3">
        <v>0</v>
      </c>
      <c r="F439" s="3">
        <f>G439-D439</f>
        <v>-3875</v>
      </c>
      <c r="G439" s="3"/>
      <c r="H439" s="29" t="str">
        <f>IF(C439&lt;&gt;0,0/C439,"-")</f>
        <v>-</v>
      </c>
      <c r="I439" s="29">
        <f>IF(D439&lt;&gt;0,E439/D439,"-")</f>
        <v>0</v>
      </c>
      <c r="J439" s="59">
        <v>0</v>
      </c>
      <c r="K439" s="59">
        <v>0</v>
      </c>
      <c r="L439" s="49">
        <v>0</v>
      </c>
    </row>
    <row r="440" spans="1:12" hidden="1" x14ac:dyDescent="0.25">
      <c r="A440" s="1"/>
      <c r="B440" s="1"/>
      <c r="C440" s="6"/>
      <c r="D440" s="3"/>
      <c r="E440" s="3"/>
      <c r="F440" s="3"/>
      <c r="G440" s="3"/>
      <c r="H440" s="29"/>
      <c r="I440" s="29"/>
      <c r="J440" s="59"/>
      <c r="K440" s="59"/>
      <c r="L440" s="3"/>
    </row>
    <row r="441" spans="1:12" hidden="1" x14ac:dyDescent="0.25">
      <c r="A441" s="1"/>
      <c r="B441" s="1"/>
      <c r="C441" s="6"/>
      <c r="D441" s="6"/>
      <c r="E441" s="6"/>
      <c r="F441" s="6"/>
      <c r="G441" s="20"/>
      <c r="H441" s="31"/>
      <c r="I441" s="31"/>
      <c r="J441" s="51"/>
      <c r="K441" s="51"/>
      <c r="L441" s="20"/>
    </row>
    <row r="442" spans="1:12" ht="20.100000000000001" hidden="1" customHeight="1" x14ac:dyDescent="0.25">
      <c r="A442" s="1"/>
      <c r="B442" s="1"/>
      <c r="C442" s="6"/>
      <c r="D442" s="6"/>
      <c r="E442" s="6"/>
      <c r="F442" s="6"/>
      <c r="G442" s="20"/>
      <c r="H442" s="31"/>
      <c r="I442" s="31"/>
      <c r="J442" s="51"/>
      <c r="K442" s="51"/>
      <c r="L442" s="20"/>
    </row>
    <row r="443" spans="1:12" ht="18" customHeight="1" x14ac:dyDescent="0.25">
      <c r="A443" s="45" t="s">
        <v>13</v>
      </c>
      <c r="B443" s="45" t="s">
        <v>211</v>
      </c>
      <c r="C443" s="27">
        <f>SUBTOTAL(9,C444:C452)</f>
        <v>0</v>
      </c>
      <c r="D443" s="27">
        <f>SUBTOTAL(9,D444:D452)</f>
        <v>34855</v>
      </c>
      <c r="E443" s="27">
        <f>SUBTOTAL(9,E444:E452)</f>
        <v>0</v>
      </c>
      <c r="F443" s="27">
        <f>G443-D443</f>
        <v>-34855</v>
      </c>
      <c r="G443" s="27">
        <f>SUBTOTAL(9,G444:G452)</f>
        <v>0</v>
      </c>
      <c r="H443" s="35" t="str">
        <f>IF(C443&lt;&gt;0,E443/C443,"-")</f>
        <v>-</v>
      </c>
      <c r="I443" s="35">
        <f>IF(D443&lt;&gt;0,E443/D443,"-")</f>
        <v>0</v>
      </c>
      <c r="J443" s="56">
        <f>SUBTOTAL(9,J444:J452)</f>
        <v>0</v>
      </c>
      <c r="K443" s="56">
        <f>SUBTOTAL(9,K444:K452)</f>
        <v>0</v>
      </c>
      <c r="L443" s="27">
        <f>SUBTOTAL(9,L444:L452)</f>
        <v>0</v>
      </c>
    </row>
    <row r="444" spans="1:12" ht="30" hidden="1" customHeight="1" x14ac:dyDescent="0.25">
      <c r="A444" s="1"/>
      <c r="B444" s="1"/>
      <c r="C444" s="6"/>
      <c r="D444" s="14"/>
      <c r="E444" s="14"/>
      <c r="F444" s="14"/>
      <c r="G444" s="20"/>
      <c r="H444" s="31"/>
      <c r="I444" s="31"/>
      <c r="J444" s="51"/>
      <c r="K444" s="51"/>
      <c r="L444" s="20"/>
    </row>
    <row r="445" spans="1:12" ht="18" customHeight="1" x14ac:dyDescent="0.25">
      <c r="A445" s="46" t="s">
        <v>1</v>
      </c>
      <c r="B445" s="46" t="s">
        <v>148</v>
      </c>
      <c r="C445" s="25">
        <f>SUBTOTAL(9,C446:C451)</f>
        <v>0</v>
      </c>
      <c r="D445" s="25">
        <f>SUBTOTAL(9,D446:D451)</f>
        <v>34855</v>
      </c>
      <c r="E445" s="25">
        <f>SUBTOTAL(9,E446:E451)</f>
        <v>0</v>
      </c>
      <c r="F445" s="25">
        <f>G445-D445</f>
        <v>-34855</v>
      </c>
      <c r="G445" s="25">
        <f>SUBTOTAL(9,G446:G451)</f>
        <v>0</v>
      </c>
      <c r="H445" s="36" t="str">
        <f>IF(C445&lt;&gt;0,E445/C445,"-")</f>
        <v>-</v>
      </c>
      <c r="I445" s="36">
        <f>IF(D445&lt;&gt;0,E445/D445,"-")</f>
        <v>0</v>
      </c>
      <c r="J445" s="57">
        <f>SUBTOTAL(9,J446:J451)</f>
        <v>0</v>
      </c>
      <c r="K445" s="57">
        <f>SUBTOTAL(9,K446:K451)</f>
        <v>0</v>
      </c>
      <c r="L445" s="25">
        <f>SUBTOTAL(9,L446:L451)</f>
        <v>0</v>
      </c>
    </row>
    <row r="446" spans="1:12" ht="22.5" hidden="1" customHeight="1" x14ac:dyDescent="0.25">
      <c r="A446" s="1"/>
      <c r="B446" s="1"/>
      <c r="C446" s="6"/>
      <c r="D446" s="14"/>
      <c r="E446" s="14"/>
      <c r="F446" s="14"/>
      <c r="G446" s="14"/>
      <c r="H446" s="37"/>
      <c r="I446" s="37"/>
      <c r="J446" s="58"/>
      <c r="K446" s="58"/>
      <c r="L446" s="14"/>
    </row>
    <row r="447" spans="1:12" ht="409.6" hidden="1" customHeight="1" x14ac:dyDescent="0.25">
      <c r="A447" s="47" t="s">
        <v>10</v>
      </c>
      <c r="B447" s="47" t="s">
        <v>156</v>
      </c>
      <c r="C447" s="14">
        <f>SUBTOTAL(9,C448:C450)</f>
        <v>0</v>
      </c>
      <c r="D447" s="14">
        <f>SUBTOTAL(9,D448:D450)</f>
        <v>34855</v>
      </c>
      <c r="E447" s="14">
        <f>SUBTOTAL(9,E448:E450)</f>
        <v>0</v>
      </c>
      <c r="F447" s="14">
        <f>G447-D447</f>
        <v>-34855</v>
      </c>
      <c r="G447" s="14">
        <f>SUBTOTAL(9,G448:G450)</f>
        <v>0</v>
      </c>
      <c r="H447" s="37" t="str">
        <f>IF(C447&lt;&gt;0,E447/C447,"-")</f>
        <v>-</v>
      </c>
      <c r="I447" s="37">
        <f>IF(D447&lt;&gt;0,E447/D447,"-")</f>
        <v>0</v>
      </c>
      <c r="J447" s="58">
        <f>SUBTOTAL(9,J448:J450)</f>
        <v>0</v>
      </c>
      <c r="K447" s="58">
        <f>SUBTOTAL(9,K448:K450)</f>
        <v>0</v>
      </c>
      <c r="L447" s="14">
        <f>SUBTOTAL(9,L448:L450)</f>
        <v>0</v>
      </c>
    </row>
    <row r="448" spans="1:12" ht="30" hidden="1" customHeight="1" x14ac:dyDescent="0.25">
      <c r="A448" s="1"/>
      <c r="B448" s="1"/>
      <c r="C448" s="6"/>
      <c r="D448" s="21"/>
      <c r="E448" s="21"/>
      <c r="F448" s="21"/>
      <c r="G448" s="20"/>
      <c r="H448" s="31"/>
      <c r="I448" s="31"/>
      <c r="J448" s="51"/>
      <c r="K448" s="51"/>
      <c r="L448" s="20"/>
    </row>
    <row r="449" spans="1:12" ht="15" customHeight="1" x14ac:dyDescent="0.25">
      <c r="A449" s="48" t="s">
        <v>10</v>
      </c>
      <c r="B449" s="48" t="s">
        <v>156</v>
      </c>
      <c r="C449" s="3">
        <v>0</v>
      </c>
      <c r="D449" s="3">
        <v>34855</v>
      </c>
      <c r="E449" s="3">
        <v>0</v>
      </c>
      <c r="F449" s="3">
        <f>G449-D449</f>
        <v>-34855</v>
      </c>
      <c r="G449" s="3"/>
      <c r="H449" s="29" t="str">
        <f>IF(C449&lt;&gt;0,0/C449,"-")</f>
        <v>-</v>
      </c>
      <c r="I449" s="29">
        <f>IF(D449&lt;&gt;0,E449/D449,"-")</f>
        <v>0</v>
      </c>
      <c r="J449" s="59">
        <v>0</v>
      </c>
      <c r="K449" s="59">
        <v>0</v>
      </c>
      <c r="L449" s="49">
        <v>0</v>
      </c>
    </row>
    <row r="450" spans="1:12" hidden="1" x14ac:dyDescent="0.25">
      <c r="A450" s="1"/>
      <c r="B450" s="1"/>
      <c r="C450" s="6"/>
      <c r="D450" s="3"/>
      <c r="E450" s="3"/>
      <c r="F450" s="3"/>
      <c r="G450" s="3"/>
      <c r="H450" s="29"/>
      <c r="I450" s="29"/>
      <c r="J450" s="59"/>
      <c r="K450" s="59"/>
      <c r="L450" s="3"/>
    </row>
    <row r="451" spans="1:12" hidden="1" x14ac:dyDescent="0.25">
      <c r="A451" s="1"/>
      <c r="B451" s="1"/>
      <c r="C451" s="6"/>
      <c r="D451" s="6"/>
      <c r="E451" s="6"/>
      <c r="F451" s="6"/>
      <c r="G451" s="20"/>
      <c r="H451" s="31"/>
      <c r="I451" s="31"/>
      <c r="J451" s="51"/>
      <c r="K451" s="51"/>
      <c r="L451" s="20"/>
    </row>
    <row r="452" spans="1:12" ht="20.100000000000001" hidden="1" customHeight="1" x14ac:dyDescent="0.25">
      <c r="A452" s="1"/>
      <c r="B452" s="1"/>
      <c r="C452" s="6"/>
      <c r="D452" s="6"/>
      <c r="E452" s="6"/>
      <c r="F452" s="6"/>
      <c r="G452" s="20"/>
      <c r="H452" s="31"/>
      <c r="I452" s="31"/>
      <c r="J452" s="51"/>
      <c r="K452" s="51"/>
      <c r="L452" s="20"/>
    </row>
    <row r="453" spans="1:12" ht="20.100000000000001" hidden="1" customHeight="1" x14ac:dyDescent="0.25">
      <c r="A453" s="1"/>
      <c r="B453" s="1"/>
      <c r="C453" s="6"/>
      <c r="D453" s="6"/>
      <c r="E453" s="6"/>
      <c r="F453" s="6"/>
      <c r="G453" s="20"/>
      <c r="H453" s="31"/>
      <c r="I453" s="31"/>
      <c r="J453" s="51"/>
      <c r="K453" s="51"/>
      <c r="L453" s="20"/>
    </row>
    <row r="454" spans="1:12" ht="20.100000000000001" hidden="1" customHeight="1" x14ac:dyDescent="0.25">
      <c r="A454" s="1"/>
      <c r="B454" s="1"/>
      <c r="C454" s="6"/>
      <c r="D454" s="6"/>
      <c r="E454" s="6"/>
      <c r="F454" s="6"/>
      <c r="G454" s="20"/>
      <c r="H454" s="31"/>
      <c r="I454" s="31"/>
      <c r="J454" s="51"/>
      <c r="K454" s="51"/>
      <c r="L454" s="20"/>
    </row>
    <row r="455" spans="1:12" ht="20.100000000000001" hidden="1" customHeight="1" x14ac:dyDescent="0.25">
      <c r="A455" s="1"/>
      <c r="B455" s="1"/>
      <c r="C455" s="6"/>
      <c r="D455" s="6"/>
      <c r="E455" s="6"/>
      <c r="F455" s="6"/>
      <c r="G455" s="20"/>
      <c r="H455" s="31"/>
      <c r="I455" s="31"/>
      <c r="J455" s="51"/>
      <c r="K455" s="51"/>
      <c r="L455" s="20"/>
    </row>
    <row r="456" spans="1:12" s="16" customFormat="1" ht="18" customHeight="1" x14ac:dyDescent="0.25">
      <c r="A456" s="42" t="s">
        <v>42</v>
      </c>
      <c r="B456" s="42" t="s">
        <v>143</v>
      </c>
      <c r="C456" s="23">
        <f>SUBTOTAL(9,C457:C523)</f>
        <v>0</v>
      </c>
      <c r="D456" s="23">
        <f>SUBTOTAL(9,D457:D523)</f>
        <v>24575</v>
      </c>
      <c r="E456" s="23">
        <f>SUBTOTAL(9,E457:E523)</f>
        <v>397</v>
      </c>
      <c r="F456" s="23">
        <f>G456-D456</f>
        <v>-24575</v>
      </c>
      <c r="G456" s="23">
        <f>SUBTOTAL(9,G457:G523)</f>
        <v>0</v>
      </c>
      <c r="H456" s="32" t="str">
        <f>IF(C456&lt;&gt;0,E456/C456,"-")</f>
        <v>-</v>
      </c>
      <c r="I456" s="32">
        <f>IF(D456&lt;&gt;0,E456/D456,"-")</f>
        <v>1.6154628687690742E-2</v>
      </c>
      <c r="J456" s="53">
        <f>SUBTOTAL(9,J457:J523)</f>
        <v>20585</v>
      </c>
      <c r="K456" s="53">
        <f>SUBTOTAL(9,K457:K523)</f>
        <v>20585</v>
      </c>
      <c r="L456" s="23">
        <f>SUBTOTAL(9,L457:L523)</f>
        <v>0</v>
      </c>
    </row>
    <row r="457" spans="1:12" ht="30" hidden="1" customHeight="1" x14ac:dyDescent="0.25">
      <c r="A457" s="1"/>
      <c r="B457" s="1"/>
      <c r="C457" s="6"/>
      <c r="D457" s="11"/>
      <c r="E457" s="11"/>
      <c r="F457" s="11"/>
      <c r="G457" s="20"/>
      <c r="H457" s="31"/>
      <c r="I457" s="31"/>
      <c r="J457" s="51"/>
      <c r="K457" s="51"/>
      <c r="L457" s="20"/>
    </row>
    <row r="458" spans="1:12" ht="18" customHeight="1" x14ac:dyDescent="0.25">
      <c r="A458" s="43" t="s">
        <v>32</v>
      </c>
      <c r="B458" s="43" t="s">
        <v>164</v>
      </c>
      <c r="C458" s="24">
        <f>SUBTOTAL(9,C459:C522)</f>
        <v>0</v>
      </c>
      <c r="D458" s="24">
        <f>SUBTOTAL(9,D459:D522)</f>
        <v>24575</v>
      </c>
      <c r="E458" s="24">
        <f>SUBTOTAL(9,E459:E522)</f>
        <v>397</v>
      </c>
      <c r="F458" s="24">
        <f>G458-D458</f>
        <v>-24575</v>
      </c>
      <c r="G458" s="24">
        <f>SUBTOTAL(9,G459:G522)</f>
        <v>0</v>
      </c>
      <c r="H458" s="33" t="str">
        <f>IF(C458&lt;&gt;0,E458/C458,"-")</f>
        <v>-</v>
      </c>
      <c r="I458" s="33">
        <f>IF(D458&lt;&gt;0,E458/D458,"-")</f>
        <v>1.6154628687690742E-2</v>
      </c>
      <c r="J458" s="54">
        <f>SUBTOTAL(9,J459:J522)</f>
        <v>20585</v>
      </c>
      <c r="K458" s="54">
        <f>SUBTOTAL(9,K459:K522)</f>
        <v>20585</v>
      </c>
      <c r="L458" s="24">
        <f>SUBTOTAL(9,L459:L522)</f>
        <v>0</v>
      </c>
    </row>
    <row r="459" spans="1:12" ht="30" hidden="1" customHeight="1" x14ac:dyDescent="0.25">
      <c r="A459" s="1"/>
      <c r="B459" s="1"/>
      <c r="C459" s="6"/>
      <c r="D459" s="12"/>
      <c r="E459" s="12"/>
      <c r="F459" s="12"/>
      <c r="G459" s="20"/>
      <c r="H459" s="31"/>
      <c r="I459" s="31"/>
      <c r="J459" s="51"/>
      <c r="K459" s="51"/>
      <c r="L459" s="20"/>
    </row>
    <row r="460" spans="1:12" ht="18" customHeight="1" x14ac:dyDescent="0.25">
      <c r="A460" s="44" t="s">
        <v>67</v>
      </c>
      <c r="B460" s="44" t="s">
        <v>114</v>
      </c>
      <c r="C460" s="26">
        <f>SUBTOTAL(9,C461:C472)</f>
        <v>0</v>
      </c>
      <c r="D460" s="26">
        <f>SUBTOTAL(9,D461:D472)</f>
        <v>665</v>
      </c>
      <c r="E460" s="26">
        <f>SUBTOTAL(9,E461:E472)</f>
        <v>0</v>
      </c>
      <c r="F460" s="26">
        <f>G460-D460</f>
        <v>-665</v>
      </c>
      <c r="G460" s="26">
        <f>SUBTOTAL(9,G461:G472)</f>
        <v>0</v>
      </c>
      <c r="H460" s="34" t="str">
        <f>IF(C460&lt;&gt;0,E460/C460,"-")</f>
        <v>-</v>
      </c>
      <c r="I460" s="34">
        <f>IF(D460&lt;&gt;0,E460/D460,"-")</f>
        <v>0</v>
      </c>
      <c r="J460" s="55">
        <f>SUBTOTAL(9,J461:J472)</f>
        <v>665</v>
      </c>
      <c r="K460" s="55">
        <f>SUBTOTAL(9,K461:K472)</f>
        <v>665</v>
      </c>
      <c r="L460" s="26">
        <f>SUBTOTAL(9,L461:L472)</f>
        <v>0</v>
      </c>
    </row>
    <row r="461" spans="1:12" ht="30" hidden="1" customHeight="1" x14ac:dyDescent="0.25">
      <c r="A461" s="1"/>
      <c r="B461" s="1"/>
      <c r="C461" s="6"/>
      <c r="D461" s="13"/>
      <c r="E461" s="13"/>
      <c r="F461" s="13"/>
      <c r="G461" s="20"/>
      <c r="H461" s="31"/>
      <c r="I461" s="31"/>
      <c r="J461" s="51"/>
      <c r="K461" s="51"/>
      <c r="L461" s="20"/>
    </row>
    <row r="462" spans="1:12" ht="18" customHeight="1" x14ac:dyDescent="0.25">
      <c r="A462" s="45" t="s">
        <v>2</v>
      </c>
      <c r="B462" s="45" t="s">
        <v>150</v>
      </c>
      <c r="C462" s="27">
        <f>SUBTOTAL(9,C463:C471)</f>
        <v>0</v>
      </c>
      <c r="D462" s="27">
        <f>SUBTOTAL(9,D463:D471)</f>
        <v>665</v>
      </c>
      <c r="E462" s="27">
        <f>SUBTOTAL(9,E463:E471)</f>
        <v>0</v>
      </c>
      <c r="F462" s="27">
        <f>G462-D462</f>
        <v>-665</v>
      </c>
      <c r="G462" s="27">
        <f>SUBTOTAL(9,G463:G471)</f>
        <v>0</v>
      </c>
      <c r="H462" s="35" t="str">
        <f>IF(C462&lt;&gt;0,E462/C462,"-")</f>
        <v>-</v>
      </c>
      <c r="I462" s="35">
        <f>IF(D462&lt;&gt;0,E462/D462,"-")</f>
        <v>0</v>
      </c>
      <c r="J462" s="56">
        <f>SUBTOTAL(9,J463:J471)</f>
        <v>665</v>
      </c>
      <c r="K462" s="56">
        <f>SUBTOTAL(9,K463:K471)</f>
        <v>665</v>
      </c>
      <c r="L462" s="27">
        <f>SUBTOTAL(9,L463:L471)</f>
        <v>0</v>
      </c>
    </row>
    <row r="463" spans="1:12" ht="30" hidden="1" customHeight="1" x14ac:dyDescent="0.25">
      <c r="A463" s="1"/>
      <c r="B463" s="1"/>
      <c r="C463" s="6"/>
      <c r="D463" s="14"/>
      <c r="E463" s="14"/>
      <c r="F463" s="14"/>
      <c r="G463" s="20"/>
      <c r="H463" s="31"/>
      <c r="I463" s="31"/>
      <c r="J463" s="51"/>
      <c r="K463" s="51"/>
      <c r="L463" s="20"/>
    </row>
    <row r="464" spans="1:12" ht="18" customHeight="1" x14ac:dyDescent="0.25">
      <c r="A464" s="46" t="s">
        <v>0</v>
      </c>
      <c r="B464" s="46" t="s">
        <v>119</v>
      </c>
      <c r="C464" s="25">
        <f>SUBTOTAL(9,C465:C470)</f>
        <v>0</v>
      </c>
      <c r="D464" s="25">
        <f>SUBTOTAL(9,D465:D470)</f>
        <v>665</v>
      </c>
      <c r="E464" s="25">
        <f>SUBTOTAL(9,E465:E470)</f>
        <v>0</v>
      </c>
      <c r="F464" s="25">
        <f>G464-D464</f>
        <v>-665</v>
      </c>
      <c r="G464" s="25">
        <f>SUBTOTAL(9,G465:G470)</f>
        <v>0</v>
      </c>
      <c r="H464" s="36" t="str">
        <f>IF(C464&lt;&gt;0,E464/C464,"-")</f>
        <v>-</v>
      </c>
      <c r="I464" s="36">
        <f>IF(D464&lt;&gt;0,E464/D464,"-")</f>
        <v>0</v>
      </c>
      <c r="J464" s="57">
        <f>SUBTOTAL(9,J465:J470)</f>
        <v>665</v>
      </c>
      <c r="K464" s="57">
        <f>SUBTOTAL(9,K465:K470)</f>
        <v>665</v>
      </c>
      <c r="L464" s="25">
        <f>SUBTOTAL(9,L465:L470)</f>
        <v>0</v>
      </c>
    </row>
    <row r="465" spans="1:12" ht="22.5" hidden="1" customHeight="1" x14ac:dyDescent="0.25">
      <c r="A465" s="1"/>
      <c r="B465" s="1"/>
      <c r="C465" s="6"/>
      <c r="D465" s="14"/>
      <c r="E465" s="14"/>
      <c r="F465" s="14"/>
      <c r="G465" s="14"/>
      <c r="H465" s="37"/>
      <c r="I465" s="37"/>
      <c r="J465" s="58"/>
      <c r="K465" s="58"/>
      <c r="L465" s="14"/>
    </row>
    <row r="466" spans="1:12" ht="409.6" hidden="1" customHeight="1" x14ac:dyDescent="0.25">
      <c r="A466" s="47" t="s">
        <v>8</v>
      </c>
      <c r="B466" s="47" t="s">
        <v>111</v>
      </c>
      <c r="C466" s="14">
        <f>SUBTOTAL(9,C467:C469)</f>
        <v>0</v>
      </c>
      <c r="D466" s="14">
        <f>SUBTOTAL(9,D467:D469)</f>
        <v>665</v>
      </c>
      <c r="E466" s="14">
        <f>SUBTOTAL(9,E467:E469)</f>
        <v>0</v>
      </c>
      <c r="F466" s="14">
        <f>G466-D466</f>
        <v>-665</v>
      </c>
      <c r="G466" s="14">
        <f>SUBTOTAL(9,G467:G469)</f>
        <v>0</v>
      </c>
      <c r="H466" s="37" t="str">
        <f>IF(C466&lt;&gt;0,E466/C466,"-")</f>
        <v>-</v>
      </c>
      <c r="I466" s="37">
        <f>IF(D466&lt;&gt;0,E466/D466,"-")</f>
        <v>0</v>
      </c>
      <c r="J466" s="58">
        <f>SUBTOTAL(9,J467:J469)</f>
        <v>665</v>
      </c>
      <c r="K466" s="58">
        <f>SUBTOTAL(9,K467:K469)</f>
        <v>665</v>
      </c>
      <c r="L466" s="14">
        <f>SUBTOTAL(9,L467:L469)</f>
        <v>0</v>
      </c>
    </row>
    <row r="467" spans="1:12" ht="30" hidden="1" customHeight="1" x14ac:dyDescent="0.25">
      <c r="A467" s="1"/>
      <c r="B467" s="1"/>
      <c r="C467" s="6"/>
      <c r="D467" s="21"/>
      <c r="E467" s="21"/>
      <c r="F467" s="21"/>
      <c r="G467" s="20"/>
      <c r="H467" s="31"/>
      <c r="I467" s="31"/>
      <c r="J467" s="51"/>
      <c r="K467" s="51"/>
      <c r="L467" s="20"/>
    </row>
    <row r="468" spans="1:12" ht="15" customHeight="1" x14ac:dyDescent="0.25">
      <c r="A468" s="48" t="s">
        <v>8</v>
      </c>
      <c r="B468" s="48" t="s">
        <v>111</v>
      </c>
      <c r="C468" s="3">
        <v>0</v>
      </c>
      <c r="D468" s="3">
        <v>665</v>
      </c>
      <c r="E468" s="3">
        <v>0</v>
      </c>
      <c r="F468" s="3">
        <f>G468-D468</f>
        <v>-665</v>
      </c>
      <c r="G468" s="3"/>
      <c r="H468" s="29" t="str">
        <f>IF(C468&lt;&gt;0,0/C468,"-")</f>
        <v>-</v>
      </c>
      <c r="I468" s="29">
        <f>IF(D468&lt;&gt;0,E468/D468,"-")</f>
        <v>0</v>
      </c>
      <c r="J468" s="59">
        <v>665</v>
      </c>
      <c r="K468" s="59">
        <v>665</v>
      </c>
      <c r="L468" s="49">
        <v>0</v>
      </c>
    </row>
    <row r="469" spans="1:12" hidden="1" x14ac:dyDescent="0.25">
      <c r="A469" s="1"/>
      <c r="B469" s="1"/>
      <c r="C469" s="6"/>
      <c r="D469" s="3"/>
      <c r="E469" s="3"/>
      <c r="F469" s="3"/>
      <c r="G469" s="3"/>
      <c r="H469" s="29"/>
      <c r="I469" s="29"/>
      <c r="J469" s="59"/>
      <c r="K469" s="59"/>
      <c r="L469" s="3"/>
    </row>
    <row r="470" spans="1:12" hidden="1" x14ac:dyDescent="0.25">
      <c r="A470" s="1"/>
      <c r="B470" s="1"/>
      <c r="C470" s="6"/>
      <c r="D470" s="6"/>
      <c r="E470" s="6"/>
      <c r="F470" s="6"/>
      <c r="G470" s="20"/>
      <c r="H470" s="31"/>
      <c r="I470" s="31"/>
      <c r="J470" s="51"/>
      <c r="K470" s="51"/>
      <c r="L470" s="20"/>
    </row>
    <row r="471" spans="1:12" ht="20.100000000000001" hidden="1" customHeight="1" x14ac:dyDescent="0.25">
      <c r="A471" s="1"/>
      <c r="B471" s="1"/>
      <c r="C471" s="6"/>
      <c r="D471" s="6"/>
      <c r="E471" s="6"/>
      <c r="F471" s="6"/>
      <c r="G471" s="20"/>
      <c r="H471" s="31"/>
      <c r="I471" s="31"/>
      <c r="J471" s="51"/>
      <c r="K471" s="51"/>
      <c r="L471" s="20"/>
    </row>
    <row r="472" spans="1:12" ht="20.100000000000001" hidden="1" customHeight="1" x14ac:dyDescent="0.25">
      <c r="A472" s="1"/>
      <c r="B472" s="1"/>
      <c r="C472" s="6"/>
      <c r="D472" s="6"/>
      <c r="E472" s="6"/>
      <c r="F472" s="6"/>
      <c r="G472" s="20"/>
      <c r="H472" s="31"/>
      <c r="I472" s="31"/>
      <c r="J472" s="51"/>
      <c r="K472" s="51"/>
      <c r="L472" s="20"/>
    </row>
    <row r="473" spans="1:12" ht="18" customHeight="1" x14ac:dyDescent="0.25">
      <c r="A473" s="44" t="s">
        <v>99</v>
      </c>
      <c r="B473" s="44" t="s">
        <v>188</v>
      </c>
      <c r="C473" s="26">
        <f>SUBTOTAL(9,C474:C495)</f>
        <v>0</v>
      </c>
      <c r="D473" s="26">
        <f>SUBTOTAL(9,D474:D495)</f>
        <v>10630</v>
      </c>
      <c r="E473" s="26">
        <f>SUBTOTAL(9,E474:E495)</f>
        <v>0</v>
      </c>
      <c r="F473" s="26">
        <f>G473-D473</f>
        <v>-10630</v>
      </c>
      <c r="G473" s="26">
        <f>SUBTOTAL(9,G474:G495)</f>
        <v>0</v>
      </c>
      <c r="H473" s="34" t="str">
        <f>IF(C473&lt;&gt;0,E473/C473,"-")</f>
        <v>-</v>
      </c>
      <c r="I473" s="34">
        <f>IF(D473&lt;&gt;0,E473/D473,"-")</f>
        <v>0</v>
      </c>
      <c r="J473" s="55">
        <f>SUBTOTAL(9,J474:J495)</f>
        <v>6640</v>
      </c>
      <c r="K473" s="55">
        <f>SUBTOTAL(9,K474:K495)</f>
        <v>6640</v>
      </c>
      <c r="L473" s="26">
        <f>SUBTOTAL(9,L474:L495)</f>
        <v>0</v>
      </c>
    </row>
    <row r="474" spans="1:12" ht="30" hidden="1" customHeight="1" x14ac:dyDescent="0.25">
      <c r="A474" s="1"/>
      <c r="B474" s="1"/>
      <c r="C474" s="6"/>
      <c r="D474" s="13"/>
      <c r="E474" s="13"/>
      <c r="F474" s="13"/>
      <c r="G474" s="20"/>
      <c r="H474" s="31"/>
      <c r="I474" s="31"/>
      <c r="J474" s="51"/>
      <c r="K474" s="51"/>
      <c r="L474" s="20"/>
    </row>
    <row r="475" spans="1:12" ht="18" customHeight="1" x14ac:dyDescent="0.25">
      <c r="A475" s="45" t="s">
        <v>2</v>
      </c>
      <c r="B475" s="45" t="s">
        <v>150</v>
      </c>
      <c r="C475" s="27">
        <f>SUBTOTAL(9,C476:C484)</f>
        <v>0</v>
      </c>
      <c r="D475" s="27">
        <f>SUBTOTAL(9,D476:D484)</f>
        <v>1330</v>
      </c>
      <c r="E475" s="27">
        <f>SUBTOTAL(9,E476:E484)</f>
        <v>0</v>
      </c>
      <c r="F475" s="27">
        <f>G475-D475</f>
        <v>-1330</v>
      </c>
      <c r="G475" s="27">
        <f>SUBTOTAL(9,G476:G484)</f>
        <v>0</v>
      </c>
      <c r="H475" s="35" t="str">
        <f>IF(C475&lt;&gt;0,E475/C475,"-")</f>
        <v>-</v>
      </c>
      <c r="I475" s="35">
        <f>IF(D475&lt;&gt;0,E475/D475,"-")</f>
        <v>0</v>
      </c>
      <c r="J475" s="56">
        <f>SUBTOTAL(9,J476:J484)</f>
        <v>0</v>
      </c>
      <c r="K475" s="56">
        <f>SUBTOTAL(9,K476:K484)</f>
        <v>0</v>
      </c>
      <c r="L475" s="27">
        <f>SUBTOTAL(9,L476:L484)</f>
        <v>0</v>
      </c>
    </row>
    <row r="476" spans="1:12" ht="30" hidden="1" customHeight="1" x14ac:dyDescent="0.25">
      <c r="A476" s="1"/>
      <c r="B476" s="1"/>
      <c r="C476" s="6"/>
      <c r="D476" s="14"/>
      <c r="E476" s="14"/>
      <c r="F476" s="14"/>
      <c r="G476" s="20"/>
      <c r="H476" s="31"/>
      <c r="I476" s="31"/>
      <c r="J476" s="51"/>
      <c r="K476" s="51"/>
      <c r="L476" s="20"/>
    </row>
    <row r="477" spans="1:12" ht="18" customHeight="1" x14ac:dyDescent="0.25">
      <c r="A477" s="46" t="s">
        <v>1</v>
      </c>
      <c r="B477" s="46" t="s">
        <v>148</v>
      </c>
      <c r="C477" s="25">
        <f>SUBTOTAL(9,C478:C483)</f>
        <v>0</v>
      </c>
      <c r="D477" s="25">
        <f>SUBTOTAL(9,D478:D483)</f>
        <v>1330</v>
      </c>
      <c r="E477" s="25">
        <f>SUBTOTAL(9,E478:E483)</f>
        <v>0</v>
      </c>
      <c r="F477" s="25">
        <f>G477-D477</f>
        <v>-1330</v>
      </c>
      <c r="G477" s="25">
        <f>SUBTOTAL(9,G478:G483)</f>
        <v>0</v>
      </c>
      <c r="H477" s="36" t="str">
        <f>IF(C477&lt;&gt;0,E477/C477,"-")</f>
        <v>-</v>
      </c>
      <c r="I477" s="36">
        <f>IF(D477&lt;&gt;0,E477/D477,"-")</f>
        <v>0</v>
      </c>
      <c r="J477" s="57">
        <f>SUBTOTAL(9,J478:J483)</f>
        <v>0</v>
      </c>
      <c r="K477" s="57">
        <f>SUBTOTAL(9,K478:K483)</f>
        <v>0</v>
      </c>
      <c r="L477" s="25">
        <f>SUBTOTAL(9,L478:L483)</f>
        <v>0</v>
      </c>
    </row>
    <row r="478" spans="1:12" ht="22.5" hidden="1" customHeight="1" x14ac:dyDescent="0.25">
      <c r="A478" s="1"/>
      <c r="B478" s="1"/>
      <c r="C478" s="6"/>
      <c r="D478" s="14"/>
      <c r="E478" s="14"/>
      <c r="F478" s="14"/>
      <c r="G478" s="14"/>
      <c r="H478" s="37"/>
      <c r="I478" s="37"/>
      <c r="J478" s="58"/>
      <c r="K478" s="58"/>
      <c r="L478" s="14"/>
    </row>
    <row r="479" spans="1:12" ht="409.6" hidden="1" customHeight="1" x14ac:dyDescent="0.25">
      <c r="A479" s="47" t="s">
        <v>9</v>
      </c>
      <c r="B479" s="47" t="s">
        <v>161</v>
      </c>
      <c r="C479" s="14">
        <f>SUBTOTAL(9,C480:C482)</f>
        <v>0</v>
      </c>
      <c r="D479" s="14">
        <f>SUBTOTAL(9,D480:D482)</f>
        <v>1330</v>
      </c>
      <c r="E479" s="14">
        <f>SUBTOTAL(9,E480:E482)</f>
        <v>0</v>
      </c>
      <c r="F479" s="14">
        <f>G479-D479</f>
        <v>-1330</v>
      </c>
      <c r="G479" s="14">
        <f>SUBTOTAL(9,G480:G482)</f>
        <v>0</v>
      </c>
      <c r="H479" s="37" t="str">
        <f>IF(C479&lt;&gt;0,E479/C479,"-")</f>
        <v>-</v>
      </c>
      <c r="I479" s="37">
        <f>IF(D479&lt;&gt;0,E479/D479,"-")</f>
        <v>0</v>
      </c>
      <c r="J479" s="58">
        <f>SUBTOTAL(9,J480:J482)</f>
        <v>0</v>
      </c>
      <c r="K479" s="58">
        <f>SUBTOTAL(9,K480:K482)</f>
        <v>0</v>
      </c>
      <c r="L479" s="14">
        <f>SUBTOTAL(9,L480:L482)</f>
        <v>0</v>
      </c>
    </row>
    <row r="480" spans="1:12" ht="30" hidden="1" customHeight="1" x14ac:dyDescent="0.25">
      <c r="A480" s="1"/>
      <c r="B480" s="1"/>
      <c r="C480" s="6"/>
      <c r="D480" s="21"/>
      <c r="E480" s="21"/>
      <c r="F480" s="21"/>
      <c r="G480" s="20"/>
      <c r="H480" s="31"/>
      <c r="I480" s="31"/>
      <c r="J480" s="51"/>
      <c r="K480" s="51"/>
      <c r="L480" s="20"/>
    </row>
    <row r="481" spans="1:12" ht="15" customHeight="1" x14ac:dyDescent="0.25">
      <c r="A481" s="48" t="s">
        <v>9</v>
      </c>
      <c r="B481" s="48" t="s">
        <v>161</v>
      </c>
      <c r="C481" s="3">
        <v>0</v>
      </c>
      <c r="D481" s="3">
        <v>1330</v>
      </c>
      <c r="E481" s="3">
        <v>0</v>
      </c>
      <c r="F481" s="3">
        <f>G481-D481</f>
        <v>-1330</v>
      </c>
      <c r="G481" s="3"/>
      <c r="H481" s="29" t="str">
        <f>IF(C481&lt;&gt;0,0/C481,"-")</f>
        <v>-</v>
      </c>
      <c r="I481" s="29">
        <f>IF(D481&lt;&gt;0,E481/D481,"-")</f>
        <v>0</v>
      </c>
      <c r="J481" s="59">
        <v>0</v>
      </c>
      <c r="K481" s="59">
        <v>0</v>
      </c>
      <c r="L481" s="49">
        <v>0</v>
      </c>
    </row>
    <row r="482" spans="1:12" hidden="1" x14ac:dyDescent="0.25">
      <c r="A482" s="1"/>
      <c r="B482" s="1"/>
      <c r="C482" s="6"/>
      <c r="D482" s="3"/>
      <c r="E482" s="3"/>
      <c r="F482" s="3"/>
      <c r="G482" s="3"/>
      <c r="H482" s="29"/>
      <c r="I482" s="29"/>
      <c r="J482" s="59"/>
      <c r="K482" s="59"/>
      <c r="L482" s="3"/>
    </row>
    <row r="483" spans="1:12" hidden="1" x14ac:dyDescent="0.25">
      <c r="A483" s="1"/>
      <c r="B483" s="1"/>
      <c r="C483" s="6"/>
      <c r="D483" s="6"/>
      <c r="E483" s="6"/>
      <c r="F483" s="6"/>
      <c r="G483" s="20"/>
      <c r="H483" s="31"/>
      <c r="I483" s="31"/>
      <c r="J483" s="51"/>
      <c r="K483" s="51"/>
      <c r="L483" s="20"/>
    </row>
    <row r="484" spans="1:12" ht="20.100000000000001" hidden="1" customHeight="1" x14ac:dyDescent="0.25">
      <c r="A484" s="1"/>
      <c r="B484" s="1"/>
      <c r="C484" s="6"/>
      <c r="D484" s="6"/>
      <c r="E484" s="6"/>
      <c r="F484" s="6"/>
      <c r="G484" s="20"/>
      <c r="H484" s="31"/>
      <c r="I484" s="31"/>
      <c r="J484" s="51"/>
      <c r="K484" s="51"/>
      <c r="L484" s="20"/>
    </row>
    <row r="485" spans="1:12" ht="18" customHeight="1" x14ac:dyDescent="0.25">
      <c r="A485" s="45" t="s">
        <v>12</v>
      </c>
      <c r="B485" s="45" t="s">
        <v>187</v>
      </c>
      <c r="C485" s="27">
        <f>SUBTOTAL(9,C486:C494)</f>
        <v>0</v>
      </c>
      <c r="D485" s="27">
        <f>SUBTOTAL(9,D486:D494)</f>
        <v>9300</v>
      </c>
      <c r="E485" s="27">
        <f>SUBTOTAL(9,E486:E494)</f>
        <v>0</v>
      </c>
      <c r="F485" s="27">
        <f>G485-D485</f>
        <v>-9300</v>
      </c>
      <c r="G485" s="27">
        <f>SUBTOTAL(9,G486:G494)</f>
        <v>0</v>
      </c>
      <c r="H485" s="35" t="str">
        <f>IF(C485&lt;&gt;0,E485/C485,"-")</f>
        <v>-</v>
      </c>
      <c r="I485" s="35">
        <f>IF(D485&lt;&gt;0,E485/D485,"-")</f>
        <v>0</v>
      </c>
      <c r="J485" s="56">
        <f>SUBTOTAL(9,J486:J494)</f>
        <v>6640</v>
      </c>
      <c r="K485" s="56">
        <f>SUBTOTAL(9,K486:K494)</f>
        <v>6640</v>
      </c>
      <c r="L485" s="27">
        <f>SUBTOTAL(9,L486:L494)</f>
        <v>0</v>
      </c>
    </row>
    <row r="486" spans="1:12" ht="30" hidden="1" customHeight="1" x14ac:dyDescent="0.25">
      <c r="A486" s="1"/>
      <c r="B486" s="1"/>
      <c r="C486" s="6"/>
      <c r="D486" s="14"/>
      <c r="E486" s="14"/>
      <c r="F486" s="14"/>
      <c r="G486" s="20"/>
      <c r="H486" s="31"/>
      <c r="I486" s="31"/>
      <c r="J486" s="51"/>
      <c r="K486" s="51"/>
      <c r="L486" s="20"/>
    </row>
    <row r="487" spans="1:12" ht="18" customHeight="1" x14ac:dyDescent="0.25">
      <c r="A487" s="46" t="s">
        <v>1</v>
      </c>
      <c r="B487" s="46" t="s">
        <v>148</v>
      </c>
      <c r="C487" s="25">
        <f>SUBTOTAL(9,C488:C493)</f>
        <v>0</v>
      </c>
      <c r="D487" s="25">
        <f>SUBTOTAL(9,D488:D493)</f>
        <v>9300</v>
      </c>
      <c r="E487" s="25">
        <f>SUBTOTAL(9,E488:E493)</f>
        <v>0</v>
      </c>
      <c r="F487" s="25">
        <f>G487-D487</f>
        <v>-9300</v>
      </c>
      <c r="G487" s="25">
        <f>SUBTOTAL(9,G488:G493)</f>
        <v>0</v>
      </c>
      <c r="H487" s="36" t="str">
        <f>IF(C487&lt;&gt;0,E487/C487,"-")</f>
        <v>-</v>
      </c>
      <c r="I487" s="36">
        <f>IF(D487&lt;&gt;0,E487/D487,"-")</f>
        <v>0</v>
      </c>
      <c r="J487" s="57">
        <f>SUBTOTAL(9,J488:J493)</f>
        <v>6640</v>
      </c>
      <c r="K487" s="57">
        <f>SUBTOTAL(9,K488:K493)</f>
        <v>6640</v>
      </c>
      <c r="L487" s="25">
        <f>SUBTOTAL(9,L488:L493)</f>
        <v>0</v>
      </c>
    </row>
    <row r="488" spans="1:12" ht="22.5" hidden="1" customHeight="1" x14ac:dyDescent="0.25">
      <c r="A488" s="1"/>
      <c r="B488" s="1"/>
      <c r="C488" s="6"/>
      <c r="D488" s="14"/>
      <c r="E488" s="14"/>
      <c r="F488" s="14"/>
      <c r="G488" s="14"/>
      <c r="H488" s="37"/>
      <c r="I488" s="37"/>
      <c r="J488" s="58"/>
      <c r="K488" s="58"/>
      <c r="L488" s="14"/>
    </row>
    <row r="489" spans="1:12" ht="409.6" hidden="1" customHeight="1" x14ac:dyDescent="0.25">
      <c r="A489" s="47" t="s">
        <v>9</v>
      </c>
      <c r="B489" s="47" t="s">
        <v>161</v>
      </c>
      <c r="C489" s="14">
        <f>SUBTOTAL(9,C490:C492)</f>
        <v>0</v>
      </c>
      <c r="D489" s="14">
        <f>SUBTOTAL(9,D490:D492)</f>
        <v>9300</v>
      </c>
      <c r="E489" s="14">
        <f>SUBTOTAL(9,E490:E492)</f>
        <v>0</v>
      </c>
      <c r="F489" s="14">
        <f>G489-D489</f>
        <v>-9300</v>
      </c>
      <c r="G489" s="14">
        <f>SUBTOTAL(9,G490:G492)</f>
        <v>0</v>
      </c>
      <c r="H489" s="37" t="str">
        <f>IF(C489&lt;&gt;0,E489/C489,"-")</f>
        <v>-</v>
      </c>
      <c r="I489" s="37">
        <f>IF(D489&lt;&gt;0,E489/D489,"-")</f>
        <v>0</v>
      </c>
      <c r="J489" s="58">
        <f>SUBTOTAL(9,J490:J492)</f>
        <v>6640</v>
      </c>
      <c r="K489" s="58">
        <f>SUBTOTAL(9,K490:K492)</f>
        <v>6640</v>
      </c>
      <c r="L489" s="14">
        <f>SUBTOTAL(9,L490:L492)</f>
        <v>0</v>
      </c>
    </row>
    <row r="490" spans="1:12" ht="30" hidden="1" customHeight="1" x14ac:dyDescent="0.25">
      <c r="A490" s="1"/>
      <c r="B490" s="1"/>
      <c r="C490" s="6"/>
      <c r="D490" s="21"/>
      <c r="E490" s="21"/>
      <c r="F490" s="21"/>
      <c r="G490" s="20"/>
      <c r="H490" s="31"/>
      <c r="I490" s="31"/>
      <c r="J490" s="51"/>
      <c r="K490" s="51"/>
      <c r="L490" s="20"/>
    </row>
    <row r="491" spans="1:12" ht="15" customHeight="1" x14ac:dyDescent="0.25">
      <c r="A491" s="48" t="s">
        <v>9</v>
      </c>
      <c r="B491" s="48" t="s">
        <v>161</v>
      </c>
      <c r="C491" s="3">
        <v>0</v>
      </c>
      <c r="D491" s="3">
        <v>9300</v>
      </c>
      <c r="E491" s="3">
        <v>0</v>
      </c>
      <c r="F491" s="3">
        <f>G491-D491</f>
        <v>-9300</v>
      </c>
      <c r="G491" s="3"/>
      <c r="H491" s="29" t="str">
        <f>IF(C491&lt;&gt;0,0/C491,"-")</f>
        <v>-</v>
      </c>
      <c r="I491" s="29">
        <f>IF(D491&lt;&gt;0,E491/D491,"-")</f>
        <v>0</v>
      </c>
      <c r="J491" s="59">
        <v>6640</v>
      </c>
      <c r="K491" s="59">
        <v>6640</v>
      </c>
      <c r="L491" s="49">
        <v>0</v>
      </c>
    </row>
    <row r="492" spans="1:12" hidden="1" x14ac:dyDescent="0.25">
      <c r="A492" s="1"/>
      <c r="B492" s="1"/>
      <c r="C492" s="6"/>
      <c r="D492" s="3"/>
      <c r="E492" s="3"/>
      <c r="F492" s="3"/>
      <c r="G492" s="3"/>
      <c r="H492" s="29"/>
      <c r="I492" s="29"/>
      <c r="J492" s="59"/>
      <c r="K492" s="59"/>
      <c r="L492" s="3"/>
    </row>
    <row r="493" spans="1:12" hidden="1" x14ac:dyDescent="0.25">
      <c r="A493" s="1"/>
      <c r="B493" s="1"/>
      <c r="C493" s="6"/>
      <c r="D493" s="6"/>
      <c r="E493" s="6"/>
      <c r="F493" s="6"/>
      <c r="G493" s="20"/>
      <c r="H493" s="31"/>
      <c r="I493" s="31"/>
      <c r="J493" s="51"/>
      <c r="K493" s="51"/>
      <c r="L493" s="20"/>
    </row>
    <row r="494" spans="1:12" ht="20.100000000000001" hidden="1" customHeight="1" x14ac:dyDescent="0.25">
      <c r="A494" s="1"/>
      <c r="B494" s="1"/>
      <c r="C494" s="6"/>
      <c r="D494" s="6"/>
      <c r="E494" s="6"/>
      <c r="F494" s="6"/>
      <c r="G494" s="20"/>
      <c r="H494" s="31"/>
      <c r="I494" s="31"/>
      <c r="J494" s="51"/>
      <c r="K494" s="51"/>
      <c r="L494" s="20"/>
    </row>
    <row r="495" spans="1:12" ht="20.100000000000001" hidden="1" customHeight="1" x14ac:dyDescent="0.25">
      <c r="A495" s="1"/>
      <c r="B495" s="1"/>
      <c r="C495" s="6"/>
      <c r="D495" s="6"/>
      <c r="E495" s="6"/>
      <c r="F495" s="6"/>
      <c r="G495" s="20"/>
      <c r="H495" s="31"/>
      <c r="I495" s="31"/>
      <c r="J495" s="51"/>
      <c r="K495" s="51"/>
      <c r="L495" s="20"/>
    </row>
    <row r="496" spans="1:12" ht="18" customHeight="1" x14ac:dyDescent="0.25">
      <c r="A496" s="44" t="s">
        <v>105</v>
      </c>
      <c r="B496" s="44" t="s">
        <v>197</v>
      </c>
      <c r="C496" s="26">
        <f>SUBTOTAL(9,C497:C508)</f>
        <v>0</v>
      </c>
      <c r="D496" s="26">
        <f>SUBTOTAL(9,D497:D508)</f>
        <v>6640</v>
      </c>
      <c r="E496" s="26">
        <f>SUBTOTAL(9,E497:E508)</f>
        <v>0</v>
      </c>
      <c r="F496" s="26">
        <f>G496-D496</f>
        <v>-6640</v>
      </c>
      <c r="G496" s="26">
        <f>SUBTOTAL(9,G497:G508)</f>
        <v>0</v>
      </c>
      <c r="H496" s="34" t="str">
        <f>IF(C496&lt;&gt;0,E496/C496,"-")</f>
        <v>-</v>
      </c>
      <c r="I496" s="34">
        <f>IF(D496&lt;&gt;0,E496/D496,"-")</f>
        <v>0</v>
      </c>
      <c r="J496" s="55">
        <f>SUBTOTAL(9,J497:J508)</f>
        <v>6640</v>
      </c>
      <c r="K496" s="55">
        <f>SUBTOTAL(9,K497:K508)</f>
        <v>6640</v>
      </c>
      <c r="L496" s="26">
        <f>SUBTOTAL(9,L497:L508)</f>
        <v>0</v>
      </c>
    </row>
    <row r="497" spans="1:12" ht="30" hidden="1" customHeight="1" x14ac:dyDescent="0.25">
      <c r="A497" s="1"/>
      <c r="B497" s="1"/>
      <c r="C497" s="6"/>
      <c r="D497" s="13"/>
      <c r="E497" s="13"/>
      <c r="F497" s="13"/>
      <c r="G497" s="20"/>
      <c r="H497" s="31"/>
      <c r="I497" s="31"/>
      <c r="J497" s="51"/>
      <c r="K497" s="51"/>
      <c r="L497" s="20"/>
    </row>
    <row r="498" spans="1:12" ht="18" customHeight="1" x14ac:dyDescent="0.25">
      <c r="A498" s="45" t="s">
        <v>2</v>
      </c>
      <c r="B498" s="45" t="s">
        <v>150</v>
      </c>
      <c r="C498" s="27">
        <f>SUBTOTAL(9,C499:C507)</f>
        <v>0</v>
      </c>
      <c r="D498" s="27">
        <f>SUBTOTAL(9,D499:D507)</f>
        <v>6640</v>
      </c>
      <c r="E498" s="27">
        <f>SUBTOTAL(9,E499:E507)</f>
        <v>0</v>
      </c>
      <c r="F498" s="27">
        <f>G498-D498</f>
        <v>-6640</v>
      </c>
      <c r="G498" s="27">
        <f>SUBTOTAL(9,G499:G507)</f>
        <v>0</v>
      </c>
      <c r="H498" s="35" t="str">
        <f>IF(C498&lt;&gt;0,E498/C498,"-")</f>
        <v>-</v>
      </c>
      <c r="I498" s="35">
        <f>IF(D498&lt;&gt;0,E498/D498,"-")</f>
        <v>0</v>
      </c>
      <c r="J498" s="56">
        <f>SUBTOTAL(9,J499:J507)</f>
        <v>6640</v>
      </c>
      <c r="K498" s="56">
        <f>SUBTOTAL(9,K499:K507)</f>
        <v>6640</v>
      </c>
      <c r="L498" s="27">
        <f>SUBTOTAL(9,L499:L507)</f>
        <v>0</v>
      </c>
    </row>
    <row r="499" spans="1:12" ht="30" hidden="1" customHeight="1" x14ac:dyDescent="0.25">
      <c r="A499" s="1"/>
      <c r="B499" s="1"/>
      <c r="C499" s="6"/>
      <c r="D499" s="14"/>
      <c r="E499" s="14"/>
      <c r="F499" s="14"/>
      <c r="G499" s="20"/>
      <c r="H499" s="31"/>
      <c r="I499" s="31"/>
      <c r="J499" s="51"/>
      <c r="K499" s="51"/>
      <c r="L499" s="20"/>
    </row>
    <row r="500" spans="1:12" ht="18" customHeight="1" x14ac:dyDescent="0.25">
      <c r="A500" s="46" t="s">
        <v>0</v>
      </c>
      <c r="B500" s="46" t="s">
        <v>119</v>
      </c>
      <c r="C500" s="25">
        <f>SUBTOTAL(9,C501:C506)</f>
        <v>0</v>
      </c>
      <c r="D500" s="25">
        <f>SUBTOTAL(9,D501:D506)</f>
        <v>6640</v>
      </c>
      <c r="E500" s="25">
        <f>SUBTOTAL(9,E501:E506)</f>
        <v>0</v>
      </c>
      <c r="F500" s="25">
        <f>G500-D500</f>
        <v>-6640</v>
      </c>
      <c r="G500" s="25">
        <f>SUBTOTAL(9,G501:G506)</f>
        <v>0</v>
      </c>
      <c r="H500" s="36" t="str">
        <f>IF(C500&lt;&gt;0,E500/C500,"-")</f>
        <v>-</v>
      </c>
      <c r="I500" s="36">
        <f>IF(D500&lt;&gt;0,E500/D500,"-")</f>
        <v>0</v>
      </c>
      <c r="J500" s="57">
        <f>SUBTOTAL(9,J501:J506)</f>
        <v>6640</v>
      </c>
      <c r="K500" s="57">
        <f>SUBTOTAL(9,K501:K506)</f>
        <v>6640</v>
      </c>
      <c r="L500" s="25">
        <f>SUBTOTAL(9,L501:L506)</f>
        <v>0</v>
      </c>
    </row>
    <row r="501" spans="1:12" ht="22.5" hidden="1" customHeight="1" x14ac:dyDescent="0.25">
      <c r="A501" s="1"/>
      <c r="B501" s="1"/>
      <c r="C501" s="6"/>
      <c r="D501" s="14"/>
      <c r="E501" s="14"/>
      <c r="F501" s="14"/>
      <c r="G501" s="14"/>
      <c r="H501" s="37"/>
      <c r="I501" s="37"/>
      <c r="J501" s="58"/>
      <c r="K501" s="58"/>
      <c r="L501" s="14"/>
    </row>
    <row r="502" spans="1:12" ht="409.6" hidden="1" customHeight="1" x14ac:dyDescent="0.25">
      <c r="A502" s="47" t="s">
        <v>4</v>
      </c>
      <c r="B502" s="47" t="s">
        <v>121</v>
      </c>
      <c r="C502" s="14">
        <f>SUBTOTAL(9,C503:C505)</f>
        <v>0</v>
      </c>
      <c r="D502" s="14">
        <f>SUBTOTAL(9,D503:D505)</f>
        <v>6640</v>
      </c>
      <c r="E502" s="14">
        <f>SUBTOTAL(9,E503:E505)</f>
        <v>0</v>
      </c>
      <c r="F502" s="14">
        <f>G502-D502</f>
        <v>-6640</v>
      </c>
      <c r="G502" s="14">
        <f>SUBTOTAL(9,G503:G505)</f>
        <v>0</v>
      </c>
      <c r="H502" s="37" t="str">
        <f>IF(C502&lt;&gt;0,E502/C502,"-")</f>
        <v>-</v>
      </c>
      <c r="I502" s="37">
        <f>IF(D502&lt;&gt;0,E502/D502,"-")</f>
        <v>0</v>
      </c>
      <c r="J502" s="58">
        <f>SUBTOTAL(9,J503:J505)</f>
        <v>6640</v>
      </c>
      <c r="K502" s="58">
        <f>SUBTOTAL(9,K503:K505)</f>
        <v>6640</v>
      </c>
      <c r="L502" s="14">
        <f>SUBTOTAL(9,L503:L505)</f>
        <v>0</v>
      </c>
    </row>
    <row r="503" spans="1:12" ht="30" hidden="1" customHeight="1" x14ac:dyDescent="0.25">
      <c r="A503" s="1"/>
      <c r="B503" s="1"/>
      <c r="C503" s="6"/>
      <c r="D503" s="21"/>
      <c r="E503" s="21"/>
      <c r="F503" s="21"/>
      <c r="G503" s="20"/>
      <c r="H503" s="31"/>
      <c r="I503" s="31"/>
      <c r="J503" s="51"/>
      <c r="K503" s="51"/>
      <c r="L503" s="20"/>
    </row>
    <row r="504" spans="1:12" ht="15" customHeight="1" x14ac:dyDescent="0.25">
      <c r="A504" s="48" t="s">
        <v>4</v>
      </c>
      <c r="B504" s="48" t="s">
        <v>121</v>
      </c>
      <c r="C504" s="3">
        <v>0</v>
      </c>
      <c r="D504" s="3">
        <v>6640</v>
      </c>
      <c r="E504" s="3">
        <v>0</v>
      </c>
      <c r="F504" s="3">
        <f>G504-D504</f>
        <v>-6640</v>
      </c>
      <c r="G504" s="3"/>
      <c r="H504" s="29" t="str">
        <f>IF(C504&lt;&gt;0,0/C504,"-")</f>
        <v>-</v>
      </c>
      <c r="I504" s="29">
        <f>IF(D504&lt;&gt;0,E504/D504,"-")</f>
        <v>0</v>
      </c>
      <c r="J504" s="59">
        <v>6640</v>
      </c>
      <c r="K504" s="59">
        <v>6640</v>
      </c>
      <c r="L504" s="49">
        <v>0</v>
      </c>
    </row>
    <row r="505" spans="1:12" hidden="1" x14ac:dyDescent="0.25">
      <c r="A505" s="1"/>
      <c r="B505" s="1"/>
      <c r="C505" s="6"/>
      <c r="D505" s="3"/>
      <c r="E505" s="3"/>
      <c r="F505" s="3"/>
      <c r="G505" s="3"/>
      <c r="H505" s="29"/>
      <c r="I505" s="29"/>
      <c r="J505" s="59"/>
      <c r="K505" s="59"/>
      <c r="L505" s="3"/>
    </row>
    <row r="506" spans="1:12" hidden="1" x14ac:dyDescent="0.25">
      <c r="A506" s="1"/>
      <c r="B506" s="1"/>
      <c r="C506" s="6"/>
      <c r="D506" s="6"/>
      <c r="E506" s="6"/>
      <c r="F506" s="6"/>
      <c r="G506" s="20"/>
      <c r="H506" s="31"/>
      <c r="I506" s="31"/>
      <c r="J506" s="51"/>
      <c r="K506" s="51"/>
      <c r="L506" s="20"/>
    </row>
    <row r="507" spans="1:12" ht="20.100000000000001" hidden="1" customHeight="1" x14ac:dyDescent="0.25">
      <c r="A507" s="1"/>
      <c r="B507" s="1"/>
      <c r="C507" s="6"/>
      <c r="D507" s="6"/>
      <c r="E507" s="6"/>
      <c r="F507" s="6"/>
      <c r="G507" s="20"/>
      <c r="H507" s="31"/>
      <c r="I507" s="31"/>
      <c r="J507" s="51"/>
      <c r="K507" s="51"/>
      <c r="L507" s="20"/>
    </row>
    <row r="508" spans="1:12" ht="20.100000000000001" hidden="1" customHeight="1" x14ac:dyDescent="0.25">
      <c r="A508" s="1"/>
      <c r="B508" s="1"/>
      <c r="C508" s="6"/>
      <c r="D508" s="6"/>
      <c r="E508" s="6"/>
      <c r="F508" s="6"/>
      <c r="G508" s="20"/>
      <c r="H508" s="31"/>
      <c r="I508" s="31"/>
      <c r="J508" s="51"/>
      <c r="K508" s="51"/>
      <c r="L508" s="20"/>
    </row>
    <row r="509" spans="1:12" ht="18" customHeight="1" x14ac:dyDescent="0.25">
      <c r="A509" s="44" t="s">
        <v>106</v>
      </c>
      <c r="B509" s="44" t="s">
        <v>193</v>
      </c>
      <c r="C509" s="26">
        <f>SUBTOTAL(9,C510:C521)</f>
        <v>0</v>
      </c>
      <c r="D509" s="26">
        <f>SUBTOTAL(9,D510:D521)</f>
        <v>6640</v>
      </c>
      <c r="E509" s="26">
        <f>SUBTOTAL(9,E510:E521)</f>
        <v>397</v>
      </c>
      <c r="F509" s="26">
        <f>G509-D509</f>
        <v>-6640</v>
      </c>
      <c r="G509" s="26">
        <f>SUBTOTAL(9,G510:G521)</f>
        <v>0</v>
      </c>
      <c r="H509" s="34" t="str">
        <f>IF(C509&lt;&gt;0,E509/C509,"-")</f>
        <v>-</v>
      </c>
      <c r="I509" s="34">
        <f>IF(D509&lt;&gt;0,E509/D509,"-")</f>
        <v>5.9789156626506024E-2</v>
      </c>
      <c r="J509" s="55">
        <f>SUBTOTAL(9,J510:J521)</f>
        <v>6640</v>
      </c>
      <c r="K509" s="55">
        <f>SUBTOTAL(9,K510:K521)</f>
        <v>6640</v>
      </c>
      <c r="L509" s="26">
        <f>SUBTOTAL(9,L510:L521)</f>
        <v>0</v>
      </c>
    </row>
    <row r="510" spans="1:12" ht="30" hidden="1" customHeight="1" x14ac:dyDescent="0.25">
      <c r="A510" s="1"/>
      <c r="B510" s="1"/>
      <c r="C510" s="6"/>
      <c r="D510" s="13"/>
      <c r="E510" s="13"/>
      <c r="F510" s="13"/>
      <c r="G510" s="20"/>
      <c r="H510" s="31"/>
      <c r="I510" s="31"/>
      <c r="J510" s="51"/>
      <c r="K510" s="51"/>
      <c r="L510" s="20"/>
    </row>
    <row r="511" spans="1:12" ht="18" customHeight="1" x14ac:dyDescent="0.25">
      <c r="A511" s="45" t="s">
        <v>2</v>
      </c>
      <c r="B511" s="45" t="s">
        <v>150</v>
      </c>
      <c r="C511" s="27">
        <f>SUBTOTAL(9,C512:C520)</f>
        <v>0</v>
      </c>
      <c r="D511" s="27">
        <f>SUBTOTAL(9,D512:D520)</f>
        <v>6640</v>
      </c>
      <c r="E511" s="27">
        <f>SUBTOTAL(9,E512:E520)</f>
        <v>397</v>
      </c>
      <c r="F511" s="27">
        <f>G511-D511</f>
        <v>-6640</v>
      </c>
      <c r="G511" s="27">
        <f>SUBTOTAL(9,G512:G520)</f>
        <v>0</v>
      </c>
      <c r="H511" s="35" t="str">
        <f>IF(C511&lt;&gt;0,E511/C511,"-")</f>
        <v>-</v>
      </c>
      <c r="I511" s="35">
        <f>IF(D511&lt;&gt;0,E511/D511,"-")</f>
        <v>5.9789156626506024E-2</v>
      </c>
      <c r="J511" s="56">
        <f>SUBTOTAL(9,J512:J520)</f>
        <v>6640</v>
      </c>
      <c r="K511" s="56">
        <f>SUBTOTAL(9,K512:K520)</f>
        <v>6640</v>
      </c>
      <c r="L511" s="27">
        <f>SUBTOTAL(9,L512:L520)</f>
        <v>0</v>
      </c>
    </row>
    <row r="512" spans="1:12" ht="30" hidden="1" customHeight="1" x14ac:dyDescent="0.25">
      <c r="A512" s="1"/>
      <c r="B512" s="1"/>
      <c r="C512" s="6"/>
      <c r="D512" s="14"/>
      <c r="E512" s="14"/>
      <c r="F512" s="14"/>
      <c r="G512" s="20"/>
      <c r="H512" s="31"/>
      <c r="I512" s="31"/>
      <c r="J512" s="51"/>
      <c r="K512" s="51"/>
      <c r="L512" s="20"/>
    </row>
    <row r="513" spans="1:12" ht="18" customHeight="1" x14ac:dyDescent="0.25">
      <c r="A513" s="46" t="s">
        <v>0</v>
      </c>
      <c r="B513" s="46" t="s">
        <v>119</v>
      </c>
      <c r="C513" s="25">
        <f>SUBTOTAL(9,C514:C519)</f>
        <v>0</v>
      </c>
      <c r="D513" s="25">
        <f>SUBTOTAL(9,D514:D519)</f>
        <v>6640</v>
      </c>
      <c r="E513" s="25">
        <f>SUBTOTAL(9,E514:E519)</f>
        <v>397</v>
      </c>
      <c r="F513" s="25">
        <f>G513-D513</f>
        <v>-6640</v>
      </c>
      <c r="G513" s="25">
        <f>SUBTOTAL(9,G514:G519)</f>
        <v>0</v>
      </c>
      <c r="H513" s="36" t="str">
        <f>IF(C513&lt;&gt;0,E513/C513,"-")</f>
        <v>-</v>
      </c>
      <c r="I513" s="36">
        <f>IF(D513&lt;&gt;0,E513/D513,"-")</f>
        <v>5.9789156626506024E-2</v>
      </c>
      <c r="J513" s="57">
        <f>SUBTOTAL(9,J514:J519)</f>
        <v>6640</v>
      </c>
      <c r="K513" s="57">
        <f>SUBTOTAL(9,K514:K519)</f>
        <v>6640</v>
      </c>
      <c r="L513" s="25">
        <f>SUBTOTAL(9,L514:L519)</f>
        <v>0</v>
      </c>
    </row>
    <row r="514" spans="1:12" ht="22.5" hidden="1" customHeight="1" x14ac:dyDescent="0.25">
      <c r="A514" s="1"/>
      <c r="B514" s="1"/>
      <c r="C514" s="6"/>
      <c r="D514" s="14"/>
      <c r="E514" s="14"/>
      <c r="F514" s="14"/>
      <c r="G514" s="14"/>
      <c r="H514" s="37"/>
      <c r="I514" s="37"/>
      <c r="J514" s="58"/>
      <c r="K514" s="58"/>
      <c r="L514" s="14"/>
    </row>
    <row r="515" spans="1:12" ht="409.6" hidden="1" customHeight="1" x14ac:dyDescent="0.25">
      <c r="A515" s="47" t="s">
        <v>4</v>
      </c>
      <c r="B515" s="47" t="s">
        <v>121</v>
      </c>
      <c r="C515" s="14">
        <f>SUBTOTAL(9,C516:C518)</f>
        <v>0</v>
      </c>
      <c r="D515" s="14">
        <f>SUBTOTAL(9,D516:D518)</f>
        <v>6640</v>
      </c>
      <c r="E515" s="14">
        <f>SUBTOTAL(9,E516:E518)</f>
        <v>397</v>
      </c>
      <c r="F515" s="14">
        <f>G515-D515</f>
        <v>-6640</v>
      </c>
      <c r="G515" s="14">
        <f>SUBTOTAL(9,G516:G518)</f>
        <v>0</v>
      </c>
      <c r="H515" s="37" t="str">
        <f>IF(C515&lt;&gt;0,E515/C515,"-")</f>
        <v>-</v>
      </c>
      <c r="I515" s="37">
        <f>IF(D515&lt;&gt;0,E515/D515,"-")</f>
        <v>5.9789156626506024E-2</v>
      </c>
      <c r="J515" s="58">
        <f>SUBTOTAL(9,J516:J518)</f>
        <v>6640</v>
      </c>
      <c r="K515" s="58">
        <f>SUBTOTAL(9,K516:K518)</f>
        <v>6640</v>
      </c>
      <c r="L515" s="14">
        <f>SUBTOTAL(9,L516:L518)</f>
        <v>0</v>
      </c>
    </row>
    <row r="516" spans="1:12" ht="30" hidden="1" customHeight="1" x14ac:dyDescent="0.25">
      <c r="A516" s="1"/>
      <c r="B516" s="1"/>
      <c r="C516" s="6"/>
      <c r="D516" s="21"/>
      <c r="E516" s="21"/>
      <c r="F516" s="21"/>
      <c r="G516" s="20"/>
      <c r="H516" s="31"/>
      <c r="I516" s="31"/>
      <c r="J516" s="51"/>
      <c r="K516" s="51"/>
      <c r="L516" s="20"/>
    </row>
    <row r="517" spans="1:12" ht="15" customHeight="1" x14ac:dyDescent="0.25">
      <c r="A517" s="48" t="s">
        <v>4</v>
      </c>
      <c r="B517" s="48" t="s">
        <v>121</v>
      </c>
      <c r="C517" s="3">
        <v>0</v>
      </c>
      <c r="D517" s="3">
        <v>6640</v>
      </c>
      <c r="E517" s="3">
        <v>397</v>
      </c>
      <c r="F517" s="3">
        <f>G517-D517</f>
        <v>-6640</v>
      </c>
      <c r="G517" s="3"/>
      <c r="H517" s="29" t="str">
        <f>IF(C517&lt;&gt;0,0/C517,"-")</f>
        <v>-</v>
      </c>
      <c r="I517" s="29">
        <f>IF(D517&lt;&gt;0,E517/D517,"-")</f>
        <v>5.9789156626506024E-2</v>
      </c>
      <c r="J517" s="59">
        <v>6640</v>
      </c>
      <c r="K517" s="59">
        <v>6640</v>
      </c>
      <c r="L517" s="49">
        <v>0</v>
      </c>
    </row>
    <row r="518" spans="1:12" hidden="1" x14ac:dyDescent="0.25">
      <c r="A518" s="1"/>
      <c r="B518" s="1"/>
      <c r="C518" s="6"/>
      <c r="D518" s="3"/>
      <c r="E518" s="3"/>
      <c r="F518" s="3"/>
      <c r="G518" s="3"/>
      <c r="H518" s="29"/>
      <c r="I518" s="29"/>
      <c r="J518" s="59"/>
      <c r="K518" s="59"/>
      <c r="L518" s="3"/>
    </row>
    <row r="519" spans="1:12" hidden="1" x14ac:dyDescent="0.25">
      <c r="A519" s="1"/>
      <c r="B519" s="1"/>
      <c r="C519" s="6"/>
      <c r="D519" s="6"/>
      <c r="E519" s="6"/>
      <c r="F519" s="6"/>
      <c r="G519" s="20"/>
      <c r="H519" s="31"/>
      <c r="I519" s="31"/>
      <c r="J519" s="51"/>
      <c r="K519" s="51"/>
      <c r="L519" s="20"/>
    </row>
    <row r="520" spans="1:12" ht="20.100000000000001" hidden="1" customHeight="1" x14ac:dyDescent="0.25">
      <c r="A520" s="1"/>
      <c r="B520" s="1"/>
      <c r="C520" s="6"/>
      <c r="D520" s="6"/>
      <c r="E520" s="6"/>
      <c r="F520" s="6"/>
      <c r="G520" s="20"/>
      <c r="H520" s="31"/>
      <c r="I520" s="31"/>
      <c r="J520" s="51"/>
      <c r="K520" s="51"/>
      <c r="L520" s="20"/>
    </row>
    <row r="521" spans="1:12" ht="20.100000000000001" hidden="1" customHeight="1" x14ac:dyDescent="0.25">
      <c r="A521" s="1"/>
      <c r="B521" s="1"/>
      <c r="C521" s="6"/>
      <c r="D521" s="6"/>
      <c r="E521" s="6"/>
      <c r="F521" s="6"/>
      <c r="G521" s="20"/>
      <c r="H521" s="31"/>
      <c r="I521" s="31"/>
      <c r="J521" s="51"/>
      <c r="K521" s="51"/>
      <c r="L521" s="20"/>
    </row>
    <row r="522" spans="1:12" ht="20.100000000000001" hidden="1" customHeight="1" x14ac:dyDescent="0.25">
      <c r="A522" s="1"/>
      <c r="B522" s="1"/>
      <c r="C522" s="6"/>
      <c r="D522" s="6"/>
      <c r="E522" s="6"/>
      <c r="F522" s="6"/>
      <c r="G522" s="20"/>
      <c r="H522" s="31"/>
      <c r="I522" s="31"/>
      <c r="J522" s="51"/>
      <c r="K522" s="51"/>
      <c r="L522" s="20"/>
    </row>
    <row r="523" spans="1:12" ht="20.100000000000001" hidden="1" customHeight="1" x14ac:dyDescent="0.25">
      <c r="A523" s="1"/>
      <c r="B523" s="1"/>
      <c r="C523" s="6"/>
      <c r="D523" s="6"/>
      <c r="E523" s="6"/>
      <c r="F523" s="6"/>
      <c r="G523" s="20"/>
      <c r="H523" s="31"/>
      <c r="I523" s="31"/>
      <c r="J523" s="51"/>
      <c r="K523" s="51"/>
      <c r="L523" s="20"/>
    </row>
    <row r="524" spans="1:12" s="16" customFormat="1" ht="18" customHeight="1" x14ac:dyDescent="0.25">
      <c r="A524" s="42" t="s">
        <v>43</v>
      </c>
      <c r="B524" s="42" t="s">
        <v>216</v>
      </c>
      <c r="C524" s="23">
        <f>SUBTOTAL(9,C525:C578)</f>
        <v>0</v>
      </c>
      <c r="D524" s="23">
        <f>SUBTOTAL(9,D525:D578)</f>
        <v>13285</v>
      </c>
      <c r="E524" s="23">
        <f>SUBTOTAL(9,E525:E578)</f>
        <v>0</v>
      </c>
      <c r="F524" s="23">
        <f>G524-D524</f>
        <v>-13285</v>
      </c>
      <c r="G524" s="23">
        <f>SUBTOTAL(9,G525:G578)</f>
        <v>0</v>
      </c>
      <c r="H524" s="32" t="str">
        <f>IF(C524&lt;&gt;0,E524/C524,"-")</f>
        <v>-</v>
      </c>
      <c r="I524" s="32">
        <f>IF(D524&lt;&gt;0,E524/D524,"-")</f>
        <v>0</v>
      </c>
      <c r="J524" s="53">
        <f>SUBTOTAL(9,J525:J578)</f>
        <v>13937</v>
      </c>
      <c r="K524" s="53">
        <f>SUBTOTAL(9,K525:K578)</f>
        <v>199965</v>
      </c>
      <c r="L524" s="23">
        <f>SUBTOTAL(9,L525:L578)</f>
        <v>0</v>
      </c>
    </row>
    <row r="525" spans="1:12" ht="30" hidden="1" customHeight="1" x14ac:dyDescent="0.25">
      <c r="A525" s="1"/>
      <c r="B525" s="1"/>
      <c r="C525" s="6"/>
      <c r="D525" s="11"/>
      <c r="E525" s="11"/>
      <c r="F525" s="11"/>
      <c r="G525" s="20"/>
      <c r="H525" s="31"/>
      <c r="I525" s="31"/>
      <c r="J525" s="51"/>
      <c r="K525" s="51"/>
      <c r="L525" s="20"/>
    </row>
    <row r="526" spans="1:12" ht="18" customHeight="1" x14ac:dyDescent="0.25">
      <c r="A526" s="43" t="s">
        <v>33</v>
      </c>
      <c r="B526" s="43" t="s">
        <v>129</v>
      </c>
      <c r="C526" s="24">
        <f>SUBTOTAL(9,C527:C577)</f>
        <v>0</v>
      </c>
      <c r="D526" s="24">
        <f>SUBTOTAL(9,D527:D577)</f>
        <v>13285</v>
      </c>
      <c r="E526" s="24">
        <f>SUBTOTAL(9,E527:E577)</f>
        <v>0</v>
      </c>
      <c r="F526" s="24">
        <f>G526-D526</f>
        <v>-13285</v>
      </c>
      <c r="G526" s="24">
        <f>SUBTOTAL(9,G527:G577)</f>
        <v>0</v>
      </c>
      <c r="H526" s="33" t="str">
        <f>IF(C526&lt;&gt;0,E526/C526,"-")</f>
        <v>-</v>
      </c>
      <c r="I526" s="33">
        <f>IF(D526&lt;&gt;0,E526/D526,"-")</f>
        <v>0</v>
      </c>
      <c r="J526" s="54">
        <f>SUBTOTAL(9,J527:J577)</f>
        <v>13937</v>
      </c>
      <c r="K526" s="54">
        <f>SUBTOTAL(9,K527:K577)</f>
        <v>199965</v>
      </c>
      <c r="L526" s="24">
        <f>SUBTOTAL(9,L527:L577)</f>
        <v>0</v>
      </c>
    </row>
    <row r="527" spans="1:12" ht="30" hidden="1" customHeight="1" x14ac:dyDescent="0.25">
      <c r="A527" s="1"/>
      <c r="B527" s="1"/>
      <c r="C527" s="6"/>
      <c r="D527" s="12"/>
      <c r="E527" s="12"/>
      <c r="F527" s="12"/>
      <c r="G527" s="20"/>
      <c r="H527" s="31"/>
      <c r="I527" s="31"/>
      <c r="J527" s="51"/>
      <c r="K527" s="51"/>
      <c r="L527" s="20"/>
    </row>
    <row r="528" spans="1:12" ht="18" customHeight="1" x14ac:dyDescent="0.25">
      <c r="A528" s="44" t="s">
        <v>68</v>
      </c>
      <c r="B528" s="44" t="s">
        <v>114</v>
      </c>
      <c r="C528" s="26">
        <f>SUBTOTAL(9,C529:C540)</f>
        <v>0</v>
      </c>
      <c r="D528" s="26">
        <f>SUBTOTAL(9,D529:D540)</f>
        <v>665</v>
      </c>
      <c r="E528" s="26">
        <f>SUBTOTAL(9,E529:E540)</f>
        <v>0</v>
      </c>
      <c r="F528" s="26">
        <f>G528-D528</f>
        <v>-665</v>
      </c>
      <c r="G528" s="26">
        <f>SUBTOTAL(9,G529:G540)</f>
        <v>0</v>
      </c>
      <c r="H528" s="34" t="str">
        <f>IF(C528&lt;&gt;0,E528/C528,"-")</f>
        <v>-</v>
      </c>
      <c r="I528" s="34">
        <f>IF(D528&lt;&gt;0,E528/D528,"-")</f>
        <v>0</v>
      </c>
      <c r="J528" s="55">
        <f>SUBTOTAL(9,J529:J540)</f>
        <v>665</v>
      </c>
      <c r="K528" s="55">
        <f>SUBTOTAL(9,K529:K540)</f>
        <v>665</v>
      </c>
      <c r="L528" s="26">
        <f>SUBTOTAL(9,L529:L540)</f>
        <v>0</v>
      </c>
    </row>
    <row r="529" spans="1:12" ht="30" hidden="1" customHeight="1" x14ac:dyDescent="0.25">
      <c r="A529" s="1"/>
      <c r="B529" s="1"/>
      <c r="C529" s="6"/>
      <c r="D529" s="13"/>
      <c r="E529" s="13"/>
      <c r="F529" s="13"/>
      <c r="G529" s="20"/>
      <c r="H529" s="31"/>
      <c r="I529" s="31"/>
      <c r="J529" s="51"/>
      <c r="K529" s="51"/>
      <c r="L529" s="20"/>
    </row>
    <row r="530" spans="1:12" ht="18" customHeight="1" x14ac:dyDescent="0.25">
      <c r="A530" s="45" t="s">
        <v>2</v>
      </c>
      <c r="B530" s="45" t="s">
        <v>150</v>
      </c>
      <c r="C530" s="27">
        <f>SUBTOTAL(9,C531:C539)</f>
        <v>0</v>
      </c>
      <c r="D530" s="27">
        <f>SUBTOTAL(9,D531:D539)</f>
        <v>665</v>
      </c>
      <c r="E530" s="27">
        <f>SUBTOTAL(9,E531:E539)</f>
        <v>0</v>
      </c>
      <c r="F530" s="27">
        <f>G530-D530</f>
        <v>-665</v>
      </c>
      <c r="G530" s="27">
        <f>SUBTOTAL(9,G531:G539)</f>
        <v>0</v>
      </c>
      <c r="H530" s="35" t="str">
        <f>IF(C530&lt;&gt;0,E530/C530,"-")</f>
        <v>-</v>
      </c>
      <c r="I530" s="35">
        <f>IF(D530&lt;&gt;0,E530/D530,"-")</f>
        <v>0</v>
      </c>
      <c r="J530" s="56">
        <f>SUBTOTAL(9,J531:J539)</f>
        <v>665</v>
      </c>
      <c r="K530" s="56">
        <f>SUBTOTAL(9,K531:K539)</f>
        <v>665</v>
      </c>
      <c r="L530" s="27">
        <f>SUBTOTAL(9,L531:L539)</f>
        <v>0</v>
      </c>
    </row>
    <row r="531" spans="1:12" ht="30" hidden="1" customHeight="1" x14ac:dyDescent="0.25">
      <c r="A531" s="1"/>
      <c r="B531" s="1"/>
      <c r="C531" s="6"/>
      <c r="D531" s="14"/>
      <c r="E531" s="14"/>
      <c r="F531" s="14"/>
      <c r="G531" s="20"/>
      <c r="H531" s="31"/>
      <c r="I531" s="31"/>
      <c r="J531" s="51"/>
      <c r="K531" s="51"/>
      <c r="L531" s="20"/>
    </row>
    <row r="532" spans="1:12" ht="18" customHeight="1" x14ac:dyDescent="0.25">
      <c r="A532" s="46" t="s">
        <v>0</v>
      </c>
      <c r="B532" s="46" t="s">
        <v>119</v>
      </c>
      <c r="C532" s="25">
        <f>SUBTOTAL(9,C533:C538)</f>
        <v>0</v>
      </c>
      <c r="D532" s="25">
        <f>SUBTOTAL(9,D533:D538)</f>
        <v>665</v>
      </c>
      <c r="E532" s="25">
        <f>SUBTOTAL(9,E533:E538)</f>
        <v>0</v>
      </c>
      <c r="F532" s="25">
        <f>G532-D532</f>
        <v>-665</v>
      </c>
      <c r="G532" s="25">
        <f>SUBTOTAL(9,G533:G538)</f>
        <v>0</v>
      </c>
      <c r="H532" s="36" t="str">
        <f>IF(C532&lt;&gt;0,E532/C532,"-")</f>
        <v>-</v>
      </c>
      <c r="I532" s="36">
        <f>IF(D532&lt;&gt;0,E532/D532,"-")</f>
        <v>0</v>
      </c>
      <c r="J532" s="57">
        <f>SUBTOTAL(9,J533:J538)</f>
        <v>665</v>
      </c>
      <c r="K532" s="57">
        <f>SUBTOTAL(9,K533:K538)</f>
        <v>665</v>
      </c>
      <c r="L532" s="25">
        <f>SUBTOTAL(9,L533:L538)</f>
        <v>0</v>
      </c>
    </row>
    <row r="533" spans="1:12" ht="22.5" hidden="1" customHeight="1" x14ac:dyDescent="0.25">
      <c r="A533" s="1"/>
      <c r="B533" s="1"/>
      <c r="C533" s="6"/>
      <c r="D533" s="14"/>
      <c r="E533" s="14"/>
      <c r="F533" s="14"/>
      <c r="G533" s="14"/>
      <c r="H533" s="37"/>
      <c r="I533" s="37"/>
      <c r="J533" s="58"/>
      <c r="K533" s="58"/>
      <c r="L533" s="14"/>
    </row>
    <row r="534" spans="1:12" ht="409.6" hidden="1" customHeight="1" x14ac:dyDescent="0.25">
      <c r="A534" s="47" t="s">
        <v>8</v>
      </c>
      <c r="B534" s="47" t="s">
        <v>111</v>
      </c>
      <c r="C534" s="14">
        <f>SUBTOTAL(9,C535:C537)</f>
        <v>0</v>
      </c>
      <c r="D534" s="14">
        <f>SUBTOTAL(9,D535:D537)</f>
        <v>665</v>
      </c>
      <c r="E534" s="14">
        <f>SUBTOTAL(9,E535:E537)</f>
        <v>0</v>
      </c>
      <c r="F534" s="14">
        <f>G534-D534</f>
        <v>-665</v>
      </c>
      <c r="G534" s="14">
        <f>SUBTOTAL(9,G535:G537)</f>
        <v>0</v>
      </c>
      <c r="H534" s="37" t="str">
        <f>IF(C534&lt;&gt;0,E534/C534,"-")</f>
        <v>-</v>
      </c>
      <c r="I534" s="37">
        <f>IF(D534&lt;&gt;0,E534/D534,"-")</f>
        <v>0</v>
      </c>
      <c r="J534" s="58">
        <f>SUBTOTAL(9,J535:J537)</f>
        <v>665</v>
      </c>
      <c r="K534" s="58">
        <f>SUBTOTAL(9,K535:K537)</f>
        <v>665</v>
      </c>
      <c r="L534" s="14">
        <f>SUBTOTAL(9,L535:L537)</f>
        <v>0</v>
      </c>
    </row>
    <row r="535" spans="1:12" ht="30" hidden="1" customHeight="1" x14ac:dyDescent="0.25">
      <c r="A535" s="1"/>
      <c r="B535" s="1"/>
      <c r="C535" s="6"/>
      <c r="D535" s="21"/>
      <c r="E535" s="21"/>
      <c r="F535" s="21"/>
      <c r="G535" s="20"/>
      <c r="H535" s="31"/>
      <c r="I535" s="31"/>
      <c r="J535" s="51"/>
      <c r="K535" s="51"/>
      <c r="L535" s="20"/>
    </row>
    <row r="536" spans="1:12" ht="15" customHeight="1" x14ac:dyDescent="0.25">
      <c r="A536" s="48" t="s">
        <v>8</v>
      </c>
      <c r="B536" s="48" t="s">
        <v>111</v>
      </c>
      <c r="C536" s="3">
        <v>0</v>
      </c>
      <c r="D536" s="3">
        <v>665</v>
      </c>
      <c r="E536" s="3">
        <v>0</v>
      </c>
      <c r="F536" s="3">
        <f>G536-D536</f>
        <v>-665</v>
      </c>
      <c r="G536" s="3"/>
      <c r="H536" s="29" t="str">
        <f>IF(C536&lt;&gt;0,0/C536,"-")</f>
        <v>-</v>
      </c>
      <c r="I536" s="29">
        <f>IF(D536&lt;&gt;0,E536/D536,"-")</f>
        <v>0</v>
      </c>
      <c r="J536" s="59">
        <v>665</v>
      </c>
      <c r="K536" s="59">
        <v>665</v>
      </c>
      <c r="L536" s="49">
        <v>0</v>
      </c>
    </row>
    <row r="537" spans="1:12" hidden="1" x14ac:dyDescent="0.25">
      <c r="A537" s="1"/>
      <c r="B537" s="1"/>
      <c r="C537" s="6"/>
      <c r="D537" s="3"/>
      <c r="E537" s="3"/>
      <c r="F537" s="3"/>
      <c r="G537" s="3"/>
      <c r="H537" s="29"/>
      <c r="I537" s="29"/>
      <c r="J537" s="59"/>
      <c r="K537" s="59"/>
      <c r="L537" s="3"/>
    </row>
    <row r="538" spans="1:12" hidden="1" x14ac:dyDescent="0.25">
      <c r="A538" s="1"/>
      <c r="B538" s="1"/>
      <c r="C538" s="6"/>
      <c r="D538" s="6"/>
      <c r="E538" s="6"/>
      <c r="F538" s="6"/>
      <c r="G538" s="20"/>
      <c r="H538" s="31"/>
      <c r="I538" s="31"/>
      <c r="J538" s="51"/>
      <c r="K538" s="51"/>
      <c r="L538" s="20"/>
    </row>
    <row r="539" spans="1:12" ht="20.100000000000001" hidden="1" customHeight="1" x14ac:dyDescent="0.25">
      <c r="A539" s="1"/>
      <c r="B539" s="1"/>
      <c r="C539" s="6"/>
      <c r="D539" s="6"/>
      <c r="E539" s="6"/>
      <c r="F539" s="6"/>
      <c r="G539" s="20"/>
      <c r="H539" s="31"/>
      <c r="I539" s="31"/>
      <c r="J539" s="51"/>
      <c r="K539" s="51"/>
      <c r="L539" s="20"/>
    </row>
    <row r="540" spans="1:12" ht="20.100000000000001" hidden="1" customHeight="1" x14ac:dyDescent="0.25">
      <c r="A540" s="1"/>
      <c r="B540" s="1"/>
      <c r="C540" s="6"/>
      <c r="D540" s="6"/>
      <c r="E540" s="6"/>
      <c r="F540" s="6"/>
      <c r="G540" s="20"/>
      <c r="H540" s="31"/>
      <c r="I540" s="31"/>
      <c r="J540" s="51"/>
      <c r="K540" s="51"/>
      <c r="L540" s="20"/>
    </row>
    <row r="541" spans="1:12" ht="18" customHeight="1" x14ac:dyDescent="0.25">
      <c r="A541" s="44" t="s">
        <v>100</v>
      </c>
      <c r="B541" s="44" t="s">
        <v>130</v>
      </c>
      <c r="C541" s="26">
        <f>SUBTOTAL(9,C542:C553)</f>
        <v>0</v>
      </c>
      <c r="D541" s="26">
        <f>SUBTOTAL(9,D542:D553)</f>
        <v>3320</v>
      </c>
      <c r="E541" s="26">
        <f>SUBTOTAL(9,E542:E553)</f>
        <v>0</v>
      </c>
      <c r="F541" s="26">
        <f>G541-D541</f>
        <v>-3320</v>
      </c>
      <c r="G541" s="26">
        <f>SUBTOTAL(9,G542:G553)</f>
        <v>0</v>
      </c>
      <c r="H541" s="34" t="str">
        <f>IF(C541&lt;&gt;0,E541/C541,"-")</f>
        <v>-</v>
      </c>
      <c r="I541" s="34">
        <f>IF(D541&lt;&gt;0,E541/D541,"-")</f>
        <v>0</v>
      </c>
      <c r="J541" s="55">
        <f>SUBTOTAL(9,J542:J553)</f>
        <v>0</v>
      </c>
      <c r="K541" s="55">
        <f>SUBTOTAL(9,K542:K553)</f>
        <v>0</v>
      </c>
      <c r="L541" s="26">
        <f>SUBTOTAL(9,L542:L553)</f>
        <v>0</v>
      </c>
    </row>
    <row r="542" spans="1:12" ht="30" hidden="1" customHeight="1" x14ac:dyDescent="0.25">
      <c r="A542" s="1"/>
      <c r="B542" s="1"/>
      <c r="C542" s="6"/>
      <c r="D542" s="13"/>
      <c r="E542" s="13"/>
      <c r="F542" s="13"/>
      <c r="G542" s="20"/>
      <c r="H542" s="31"/>
      <c r="I542" s="31"/>
      <c r="J542" s="51"/>
      <c r="K542" s="51"/>
      <c r="L542" s="20"/>
    </row>
    <row r="543" spans="1:12" ht="18" customHeight="1" x14ac:dyDescent="0.25">
      <c r="A543" s="45" t="s">
        <v>2</v>
      </c>
      <c r="B543" s="45" t="s">
        <v>150</v>
      </c>
      <c r="C543" s="27">
        <f>SUBTOTAL(9,C544:C552)</f>
        <v>0</v>
      </c>
      <c r="D543" s="27">
        <f>SUBTOTAL(9,D544:D552)</f>
        <v>3320</v>
      </c>
      <c r="E543" s="27">
        <f>SUBTOTAL(9,E544:E552)</f>
        <v>0</v>
      </c>
      <c r="F543" s="27">
        <f>G543-D543</f>
        <v>-3320</v>
      </c>
      <c r="G543" s="27">
        <f>SUBTOTAL(9,G544:G552)</f>
        <v>0</v>
      </c>
      <c r="H543" s="35" t="str">
        <f>IF(C543&lt;&gt;0,E543/C543,"-")</f>
        <v>-</v>
      </c>
      <c r="I543" s="35">
        <f>IF(D543&lt;&gt;0,E543/D543,"-")</f>
        <v>0</v>
      </c>
      <c r="J543" s="56">
        <f>SUBTOTAL(9,J544:J552)</f>
        <v>0</v>
      </c>
      <c r="K543" s="56">
        <f>SUBTOTAL(9,K544:K552)</f>
        <v>0</v>
      </c>
      <c r="L543" s="27">
        <f>SUBTOTAL(9,L544:L552)</f>
        <v>0</v>
      </c>
    </row>
    <row r="544" spans="1:12" ht="30" hidden="1" customHeight="1" x14ac:dyDescent="0.25">
      <c r="A544" s="1"/>
      <c r="B544" s="1"/>
      <c r="C544" s="6"/>
      <c r="D544" s="14"/>
      <c r="E544" s="14"/>
      <c r="F544" s="14"/>
      <c r="G544" s="20"/>
      <c r="H544" s="31"/>
      <c r="I544" s="31"/>
      <c r="J544" s="51"/>
      <c r="K544" s="51"/>
      <c r="L544" s="20"/>
    </row>
    <row r="545" spans="1:12" ht="18" customHeight="1" x14ac:dyDescent="0.25">
      <c r="A545" s="46" t="s">
        <v>1</v>
      </c>
      <c r="B545" s="46" t="s">
        <v>148</v>
      </c>
      <c r="C545" s="25">
        <f>SUBTOTAL(9,C546:C551)</f>
        <v>0</v>
      </c>
      <c r="D545" s="25">
        <f>SUBTOTAL(9,D546:D551)</f>
        <v>3320</v>
      </c>
      <c r="E545" s="25">
        <f>SUBTOTAL(9,E546:E551)</f>
        <v>0</v>
      </c>
      <c r="F545" s="25">
        <f>G545-D545</f>
        <v>-3320</v>
      </c>
      <c r="G545" s="25">
        <f>SUBTOTAL(9,G546:G551)</f>
        <v>0</v>
      </c>
      <c r="H545" s="36" t="str">
        <f>IF(C545&lt;&gt;0,E545/C545,"-")</f>
        <v>-</v>
      </c>
      <c r="I545" s="36">
        <f>IF(D545&lt;&gt;0,E545/D545,"-")</f>
        <v>0</v>
      </c>
      <c r="J545" s="57">
        <f>SUBTOTAL(9,J546:J551)</f>
        <v>0</v>
      </c>
      <c r="K545" s="57">
        <f>SUBTOTAL(9,K546:K551)</f>
        <v>0</v>
      </c>
      <c r="L545" s="25">
        <f>SUBTOTAL(9,L546:L551)</f>
        <v>0</v>
      </c>
    </row>
    <row r="546" spans="1:12" ht="22.5" hidden="1" customHeight="1" x14ac:dyDescent="0.25">
      <c r="A546" s="1"/>
      <c r="B546" s="1"/>
      <c r="C546" s="6"/>
      <c r="D546" s="14"/>
      <c r="E546" s="14"/>
      <c r="F546" s="14"/>
      <c r="G546" s="14"/>
      <c r="H546" s="37"/>
      <c r="I546" s="37"/>
      <c r="J546" s="58"/>
      <c r="K546" s="58"/>
      <c r="L546" s="14"/>
    </row>
    <row r="547" spans="1:12" ht="409.6" hidden="1" customHeight="1" x14ac:dyDescent="0.25">
      <c r="A547" s="47" t="s">
        <v>9</v>
      </c>
      <c r="B547" s="47" t="s">
        <v>161</v>
      </c>
      <c r="C547" s="14">
        <f>SUBTOTAL(9,C548:C550)</f>
        <v>0</v>
      </c>
      <c r="D547" s="14">
        <f>SUBTOTAL(9,D548:D550)</f>
        <v>3320</v>
      </c>
      <c r="E547" s="14">
        <f>SUBTOTAL(9,E548:E550)</f>
        <v>0</v>
      </c>
      <c r="F547" s="14">
        <f>G547-D547</f>
        <v>-3320</v>
      </c>
      <c r="G547" s="14">
        <f>SUBTOTAL(9,G548:G550)</f>
        <v>0</v>
      </c>
      <c r="H547" s="37" t="str">
        <f>IF(C547&lt;&gt;0,E547/C547,"-")</f>
        <v>-</v>
      </c>
      <c r="I547" s="37">
        <f>IF(D547&lt;&gt;0,E547/D547,"-")</f>
        <v>0</v>
      </c>
      <c r="J547" s="58">
        <f>SUBTOTAL(9,J548:J550)</f>
        <v>0</v>
      </c>
      <c r="K547" s="58">
        <f>SUBTOTAL(9,K548:K550)</f>
        <v>0</v>
      </c>
      <c r="L547" s="14">
        <f>SUBTOTAL(9,L548:L550)</f>
        <v>0</v>
      </c>
    </row>
    <row r="548" spans="1:12" ht="30" hidden="1" customHeight="1" x14ac:dyDescent="0.25">
      <c r="A548" s="1"/>
      <c r="B548" s="1"/>
      <c r="C548" s="6"/>
      <c r="D548" s="21"/>
      <c r="E548" s="21"/>
      <c r="F548" s="21"/>
      <c r="G548" s="20"/>
      <c r="H548" s="31"/>
      <c r="I548" s="31"/>
      <c r="J548" s="51"/>
      <c r="K548" s="51"/>
      <c r="L548" s="20"/>
    </row>
    <row r="549" spans="1:12" ht="15" customHeight="1" x14ac:dyDescent="0.25">
      <c r="A549" s="48" t="s">
        <v>9</v>
      </c>
      <c r="B549" s="48" t="s">
        <v>161</v>
      </c>
      <c r="C549" s="3">
        <v>0</v>
      </c>
      <c r="D549" s="3">
        <v>3320</v>
      </c>
      <c r="E549" s="3">
        <v>0</v>
      </c>
      <c r="F549" s="3">
        <f>G549-D549</f>
        <v>-3320</v>
      </c>
      <c r="G549" s="3"/>
      <c r="H549" s="29" t="str">
        <f>IF(C549&lt;&gt;0,0/C549,"-")</f>
        <v>-</v>
      </c>
      <c r="I549" s="29">
        <f>IF(D549&lt;&gt;0,E549/D549,"-")</f>
        <v>0</v>
      </c>
      <c r="J549" s="59">
        <v>0</v>
      </c>
      <c r="K549" s="59">
        <v>0</v>
      </c>
      <c r="L549" s="49">
        <v>0</v>
      </c>
    </row>
    <row r="550" spans="1:12" hidden="1" x14ac:dyDescent="0.25">
      <c r="A550" s="1"/>
      <c r="B550" s="1"/>
      <c r="C550" s="6"/>
      <c r="D550" s="3"/>
      <c r="E550" s="3"/>
      <c r="F550" s="3"/>
      <c r="G550" s="3"/>
      <c r="H550" s="29"/>
      <c r="I550" s="29"/>
      <c r="J550" s="59"/>
      <c r="K550" s="59"/>
      <c r="L550" s="3"/>
    </row>
    <row r="551" spans="1:12" hidden="1" x14ac:dyDescent="0.25">
      <c r="A551" s="1"/>
      <c r="B551" s="1"/>
      <c r="C551" s="6"/>
      <c r="D551" s="6"/>
      <c r="E551" s="6"/>
      <c r="F551" s="6"/>
      <c r="G551" s="20"/>
      <c r="H551" s="31"/>
      <c r="I551" s="31"/>
      <c r="J551" s="51"/>
      <c r="K551" s="51"/>
      <c r="L551" s="20"/>
    </row>
    <row r="552" spans="1:12" ht="20.100000000000001" hidden="1" customHeight="1" x14ac:dyDescent="0.25">
      <c r="A552" s="1"/>
      <c r="B552" s="1"/>
      <c r="C552" s="6"/>
      <c r="D552" s="6"/>
      <c r="E552" s="6"/>
      <c r="F552" s="6"/>
      <c r="G552" s="20"/>
      <c r="H552" s="31"/>
      <c r="I552" s="31"/>
      <c r="J552" s="51"/>
      <c r="K552" s="51"/>
      <c r="L552" s="20"/>
    </row>
    <row r="553" spans="1:12" ht="20.100000000000001" hidden="1" customHeight="1" x14ac:dyDescent="0.25">
      <c r="A553" s="1"/>
      <c r="B553" s="1"/>
      <c r="C553" s="6"/>
      <c r="D553" s="6"/>
      <c r="E553" s="6"/>
      <c r="F553" s="6"/>
      <c r="G553" s="20"/>
      <c r="H553" s="31"/>
      <c r="I553" s="31"/>
      <c r="J553" s="51"/>
      <c r="K553" s="51"/>
      <c r="L553" s="20"/>
    </row>
    <row r="554" spans="1:12" ht="18" customHeight="1" x14ac:dyDescent="0.25">
      <c r="A554" s="44" t="s">
        <v>101</v>
      </c>
      <c r="B554" s="44" t="s">
        <v>153</v>
      </c>
      <c r="C554" s="26">
        <f>SUBTOTAL(9,C555:C576)</f>
        <v>0</v>
      </c>
      <c r="D554" s="26">
        <f>SUBTOTAL(9,D555:D576)</f>
        <v>9300</v>
      </c>
      <c r="E554" s="26">
        <f>SUBTOTAL(9,E555:E576)</f>
        <v>0</v>
      </c>
      <c r="F554" s="26">
        <f>G554-D554</f>
        <v>-9300</v>
      </c>
      <c r="G554" s="26">
        <f>SUBTOTAL(9,G555:G576)</f>
        <v>0</v>
      </c>
      <c r="H554" s="34" t="str">
        <f>IF(C554&lt;&gt;0,E554/C554,"-")</f>
        <v>-</v>
      </c>
      <c r="I554" s="34">
        <f>IF(D554&lt;&gt;0,E554/D554,"-")</f>
        <v>0</v>
      </c>
      <c r="J554" s="55">
        <f>SUBTOTAL(9,J555:J576)</f>
        <v>13272</v>
      </c>
      <c r="K554" s="55">
        <f>SUBTOTAL(9,K555:K576)</f>
        <v>199300</v>
      </c>
      <c r="L554" s="26">
        <f>SUBTOTAL(9,L555:L576)</f>
        <v>0</v>
      </c>
    </row>
    <row r="555" spans="1:12" ht="30" hidden="1" customHeight="1" x14ac:dyDescent="0.25">
      <c r="A555" s="1"/>
      <c r="B555" s="1"/>
      <c r="C555" s="6"/>
      <c r="D555" s="13"/>
      <c r="E555" s="13"/>
      <c r="F555" s="13"/>
      <c r="G555" s="20"/>
      <c r="H555" s="31"/>
      <c r="I555" s="31"/>
      <c r="J555" s="51"/>
      <c r="K555" s="51"/>
      <c r="L555" s="20"/>
    </row>
    <row r="556" spans="1:12" ht="18" customHeight="1" x14ac:dyDescent="0.25">
      <c r="A556" s="45" t="s">
        <v>2</v>
      </c>
      <c r="B556" s="45" t="s">
        <v>150</v>
      </c>
      <c r="C556" s="27">
        <f>SUBTOTAL(9,C557:C565)</f>
        <v>0</v>
      </c>
      <c r="D556" s="27">
        <f>SUBTOTAL(9,D557:D565)</f>
        <v>9300</v>
      </c>
      <c r="E556" s="27">
        <f>SUBTOTAL(9,E557:E565)</f>
        <v>0</v>
      </c>
      <c r="F556" s="27">
        <f>G556-D556</f>
        <v>-9300</v>
      </c>
      <c r="G556" s="27">
        <f>SUBTOTAL(9,G557:G565)</f>
        <v>0</v>
      </c>
      <c r="H556" s="35" t="str">
        <f>IF(C556&lt;&gt;0,E556/C556,"-")</f>
        <v>-</v>
      </c>
      <c r="I556" s="35">
        <f>IF(D556&lt;&gt;0,E556/D556,"-")</f>
        <v>0</v>
      </c>
      <c r="J556" s="56">
        <f>SUBTOTAL(9,J557:J565)</f>
        <v>13272</v>
      </c>
      <c r="K556" s="56">
        <f>SUBTOTAL(9,K557:K565)</f>
        <v>66500</v>
      </c>
      <c r="L556" s="27">
        <f>SUBTOTAL(9,L557:L565)</f>
        <v>0</v>
      </c>
    </row>
    <row r="557" spans="1:12" ht="30" hidden="1" customHeight="1" x14ac:dyDescent="0.25">
      <c r="A557" s="1"/>
      <c r="B557" s="1"/>
      <c r="C557" s="6"/>
      <c r="D557" s="14"/>
      <c r="E557" s="14"/>
      <c r="F557" s="14"/>
      <c r="G557" s="20"/>
      <c r="H557" s="31"/>
      <c r="I557" s="31"/>
      <c r="J557" s="51"/>
      <c r="K557" s="51"/>
      <c r="L557" s="20"/>
    </row>
    <row r="558" spans="1:12" ht="18" customHeight="1" x14ac:dyDescent="0.25">
      <c r="A558" s="46" t="s">
        <v>1</v>
      </c>
      <c r="B558" s="46" t="s">
        <v>148</v>
      </c>
      <c r="C558" s="25">
        <f>SUBTOTAL(9,C559:C564)</f>
        <v>0</v>
      </c>
      <c r="D558" s="25">
        <f>SUBTOTAL(9,D559:D564)</f>
        <v>9300</v>
      </c>
      <c r="E558" s="25">
        <f>SUBTOTAL(9,E559:E564)</f>
        <v>0</v>
      </c>
      <c r="F558" s="25">
        <f>G558-D558</f>
        <v>-9300</v>
      </c>
      <c r="G558" s="25">
        <f>SUBTOTAL(9,G559:G564)</f>
        <v>0</v>
      </c>
      <c r="H558" s="36" t="str">
        <f>IF(C558&lt;&gt;0,E558/C558,"-")</f>
        <v>-</v>
      </c>
      <c r="I558" s="36">
        <f>IF(D558&lt;&gt;0,E558/D558,"-")</f>
        <v>0</v>
      </c>
      <c r="J558" s="57">
        <f>SUBTOTAL(9,J559:J564)</f>
        <v>13272</v>
      </c>
      <c r="K558" s="57">
        <f>SUBTOTAL(9,K559:K564)</f>
        <v>66500</v>
      </c>
      <c r="L558" s="25">
        <f>SUBTOTAL(9,L559:L564)</f>
        <v>0</v>
      </c>
    </row>
    <row r="559" spans="1:12" ht="22.5" hidden="1" customHeight="1" x14ac:dyDescent="0.25">
      <c r="A559" s="1"/>
      <c r="B559" s="1"/>
      <c r="C559" s="6"/>
      <c r="D559" s="14"/>
      <c r="E559" s="14"/>
      <c r="F559" s="14"/>
      <c r="G559" s="14"/>
      <c r="H559" s="37"/>
      <c r="I559" s="37"/>
      <c r="J559" s="58"/>
      <c r="K559" s="58"/>
      <c r="L559" s="14"/>
    </row>
    <row r="560" spans="1:12" ht="409.6" hidden="1" customHeight="1" x14ac:dyDescent="0.25">
      <c r="A560" s="47" t="s">
        <v>10</v>
      </c>
      <c r="B560" s="47" t="s">
        <v>156</v>
      </c>
      <c r="C560" s="14">
        <f>SUBTOTAL(9,C561:C563)</f>
        <v>0</v>
      </c>
      <c r="D560" s="14">
        <f>SUBTOTAL(9,D561:D563)</f>
        <v>9300</v>
      </c>
      <c r="E560" s="14">
        <f>SUBTOTAL(9,E561:E563)</f>
        <v>0</v>
      </c>
      <c r="F560" s="14">
        <f>G560-D560</f>
        <v>-9300</v>
      </c>
      <c r="G560" s="14">
        <f>SUBTOTAL(9,G561:G563)</f>
        <v>0</v>
      </c>
      <c r="H560" s="37" t="str">
        <f>IF(C560&lt;&gt;0,E560/C560,"-")</f>
        <v>-</v>
      </c>
      <c r="I560" s="37">
        <f>IF(D560&lt;&gt;0,E560/D560,"-")</f>
        <v>0</v>
      </c>
      <c r="J560" s="58">
        <f>SUBTOTAL(9,J561:J563)</f>
        <v>13272</v>
      </c>
      <c r="K560" s="58">
        <f>SUBTOTAL(9,K561:K563)</f>
        <v>66500</v>
      </c>
      <c r="L560" s="14">
        <f>SUBTOTAL(9,L561:L563)</f>
        <v>0</v>
      </c>
    </row>
    <row r="561" spans="1:12" ht="30" hidden="1" customHeight="1" x14ac:dyDescent="0.25">
      <c r="A561" s="1"/>
      <c r="B561" s="1"/>
      <c r="C561" s="6"/>
      <c r="D561" s="21"/>
      <c r="E561" s="21"/>
      <c r="F561" s="21"/>
      <c r="G561" s="20"/>
      <c r="H561" s="31"/>
      <c r="I561" s="31"/>
      <c r="J561" s="51"/>
      <c r="K561" s="51"/>
      <c r="L561" s="20"/>
    </row>
    <row r="562" spans="1:12" ht="15" customHeight="1" x14ac:dyDescent="0.25">
      <c r="A562" s="48" t="s">
        <v>10</v>
      </c>
      <c r="B562" s="48" t="s">
        <v>156</v>
      </c>
      <c r="C562" s="3">
        <v>0</v>
      </c>
      <c r="D562" s="3">
        <v>9300</v>
      </c>
      <c r="E562" s="3">
        <v>0</v>
      </c>
      <c r="F562" s="3">
        <f>G562-D562</f>
        <v>-9300</v>
      </c>
      <c r="G562" s="3"/>
      <c r="H562" s="29" t="str">
        <f>IF(C562&lt;&gt;0,0/C562,"-")</f>
        <v>-</v>
      </c>
      <c r="I562" s="29">
        <f>IF(D562&lt;&gt;0,E562/D562,"-")</f>
        <v>0</v>
      </c>
      <c r="J562" s="59">
        <v>13272</v>
      </c>
      <c r="K562" s="59">
        <v>66500</v>
      </c>
      <c r="L562" s="49">
        <v>0</v>
      </c>
    </row>
    <row r="563" spans="1:12" hidden="1" x14ac:dyDescent="0.25">
      <c r="A563" s="1"/>
      <c r="B563" s="1"/>
      <c r="C563" s="6"/>
      <c r="D563" s="3"/>
      <c r="E563" s="3"/>
      <c r="F563" s="3"/>
      <c r="G563" s="3"/>
      <c r="H563" s="29"/>
      <c r="I563" s="29"/>
      <c r="J563" s="59"/>
      <c r="K563" s="59"/>
      <c r="L563" s="3"/>
    </row>
    <row r="564" spans="1:12" hidden="1" x14ac:dyDescent="0.25">
      <c r="A564" s="1"/>
      <c r="B564" s="1"/>
      <c r="C564" s="6"/>
      <c r="D564" s="6"/>
      <c r="E564" s="6"/>
      <c r="F564" s="6"/>
      <c r="G564" s="20"/>
      <c r="H564" s="31"/>
      <c r="I564" s="31"/>
      <c r="J564" s="51"/>
      <c r="K564" s="51"/>
      <c r="L564" s="20"/>
    </row>
    <row r="565" spans="1:12" ht="20.100000000000001" hidden="1" customHeight="1" x14ac:dyDescent="0.25">
      <c r="A565" s="1"/>
      <c r="B565" s="1"/>
      <c r="C565" s="6"/>
      <c r="D565" s="6"/>
      <c r="E565" s="6"/>
      <c r="F565" s="6"/>
      <c r="G565" s="20"/>
      <c r="H565" s="31"/>
      <c r="I565" s="31"/>
      <c r="J565" s="51"/>
      <c r="K565" s="51"/>
      <c r="L565" s="20"/>
    </row>
    <row r="566" spans="1:12" ht="18" customHeight="1" x14ac:dyDescent="0.25">
      <c r="A566" s="45" t="s">
        <v>12</v>
      </c>
      <c r="B566" s="45" t="s">
        <v>187</v>
      </c>
      <c r="C566" s="27">
        <f>SUBTOTAL(9,C567:C575)</f>
        <v>0</v>
      </c>
      <c r="D566" s="27">
        <f>SUBTOTAL(9,D567:D575)</f>
        <v>0</v>
      </c>
      <c r="E566" s="27">
        <f>SUBTOTAL(9,E567:E575)</f>
        <v>0</v>
      </c>
      <c r="F566" s="27">
        <f>G566-D566</f>
        <v>0</v>
      </c>
      <c r="G566" s="27">
        <f>SUBTOTAL(9,G567:G575)</f>
        <v>0</v>
      </c>
      <c r="H566" s="35" t="str">
        <f>IF(C566&lt;&gt;0,E566/C566,"-")</f>
        <v>-</v>
      </c>
      <c r="I566" s="35" t="str">
        <f>IF(D566&lt;&gt;0,E566/D566,"-")</f>
        <v>-</v>
      </c>
      <c r="J566" s="56">
        <f>SUBTOTAL(9,J567:J575)</f>
        <v>0</v>
      </c>
      <c r="K566" s="56">
        <f>SUBTOTAL(9,K567:K575)</f>
        <v>132800</v>
      </c>
      <c r="L566" s="27">
        <f>SUBTOTAL(9,L567:L575)</f>
        <v>0</v>
      </c>
    </row>
    <row r="567" spans="1:12" ht="30" hidden="1" customHeight="1" x14ac:dyDescent="0.25">
      <c r="A567" s="1"/>
      <c r="B567" s="1"/>
      <c r="C567" s="6"/>
      <c r="D567" s="14"/>
      <c r="E567" s="14"/>
      <c r="F567" s="14"/>
      <c r="G567" s="20"/>
      <c r="H567" s="31"/>
      <c r="I567" s="31"/>
      <c r="J567" s="51"/>
      <c r="K567" s="51"/>
      <c r="L567" s="20"/>
    </row>
    <row r="568" spans="1:12" ht="18" customHeight="1" x14ac:dyDescent="0.25">
      <c r="A568" s="46" t="s">
        <v>1</v>
      </c>
      <c r="B568" s="46" t="s">
        <v>148</v>
      </c>
      <c r="C568" s="25">
        <f>SUBTOTAL(9,C569:C574)</f>
        <v>0</v>
      </c>
      <c r="D568" s="25">
        <f>SUBTOTAL(9,D569:D574)</f>
        <v>0</v>
      </c>
      <c r="E568" s="25">
        <f>SUBTOTAL(9,E569:E574)</f>
        <v>0</v>
      </c>
      <c r="F568" s="25">
        <f>G568-D568</f>
        <v>0</v>
      </c>
      <c r="G568" s="25">
        <f>SUBTOTAL(9,G569:G574)</f>
        <v>0</v>
      </c>
      <c r="H568" s="36" t="str">
        <f>IF(C568&lt;&gt;0,E568/C568,"-")</f>
        <v>-</v>
      </c>
      <c r="I568" s="36" t="str">
        <f>IF(D568&lt;&gt;0,E568/D568,"-")</f>
        <v>-</v>
      </c>
      <c r="J568" s="57">
        <f>SUBTOTAL(9,J569:J574)</f>
        <v>0</v>
      </c>
      <c r="K568" s="57">
        <f>SUBTOTAL(9,K569:K574)</f>
        <v>132800</v>
      </c>
      <c r="L568" s="25">
        <f>SUBTOTAL(9,L569:L574)</f>
        <v>0</v>
      </c>
    </row>
    <row r="569" spans="1:12" ht="22.5" hidden="1" customHeight="1" x14ac:dyDescent="0.25">
      <c r="A569" s="1"/>
      <c r="B569" s="1"/>
      <c r="C569" s="6"/>
      <c r="D569" s="14"/>
      <c r="E569" s="14"/>
      <c r="F569" s="14"/>
      <c r="G569" s="14"/>
      <c r="H569" s="37"/>
      <c r="I569" s="37"/>
      <c r="J569" s="58"/>
      <c r="K569" s="58"/>
      <c r="L569" s="14"/>
    </row>
    <row r="570" spans="1:12" ht="409.6" hidden="1" customHeight="1" x14ac:dyDescent="0.25">
      <c r="A570" s="47" t="s">
        <v>10</v>
      </c>
      <c r="B570" s="47" t="s">
        <v>156</v>
      </c>
      <c r="C570" s="14">
        <f>SUBTOTAL(9,C571:C573)</f>
        <v>0</v>
      </c>
      <c r="D570" s="14">
        <f>SUBTOTAL(9,D571:D573)</f>
        <v>0</v>
      </c>
      <c r="E570" s="14">
        <f>SUBTOTAL(9,E571:E573)</f>
        <v>0</v>
      </c>
      <c r="F570" s="14">
        <f>G570-D570</f>
        <v>0</v>
      </c>
      <c r="G570" s="14">
        <f>SUBTOTAL(9,G571:G573)</f>
        <v>0</v>
      </c>
      <c r="H570" s="37" t="str">
        <f>IF(C570&lt;&gt;0,E570/C570,"-")</f>
        <v>-</v>
      </c>
      <c r="I570" s="37" t="str">
        <f>IF(D570&lt;&gt;0,E570/D570,"-")</f>
        <v>-</v>
      </c>
      <c r="J570" s="58">
        <f>SUBTOTAL(9,J571:J573)</f>
        <v>0</v>
      </c>
      <c r="K570" s="58">
        <f>SUBTOTAL(9,K571:K573)</f>
        <v>132800</v>
      </c>
      <c r="L570" s="14">
        <f>SUBTOTAL(9,L571:L573)</f>
        <v>0</v>
      </c>
    </row>
    <row r="571" spans="1:12" ht="30" hidden="1" customHeight="1" x14ac:dyDescent="0.25">
      <c r="A571" s="1"/>
      <c r="B571" s="1"/>
      <c r="C571" s="6"/>
      <c r="D571" s="21"/>
      <c r="E571" s="21"/>
      <c r="F571" s="21"/>
      <c r="G571" s="20"/>
      <c r="H571" s="31"/>
      <c r="I571" s="31"/>
      <c r="J571" s="51"/>
      <c r="K571" s="51"/>
      <c r="L571" s="20"/>
    </row>
    <row r="572" spans="1:12" ht="15" customHeight="1" x14ac:dyDescent="0.25">
      <c r="A572" s="48" t="s">
        <v>10</v>
      </c>
      <c r="B572" s="48" t="s">
        <v>156</v>
      </c>
      <c r="C572" s="3"/>
      <c r="D572" s="3">
        <v>0</v>
      </c>
      <c r="E572" s="3">
        <v>0</v>
      </c>
      <c r="F572" s="3">
        <f>G572-D572</f>
        <v>0</v>
      </c>
      <c r="G572" s="3"/>
      <c r="H572" s="29" t="str">
        <f>IF(C572&lt;&gt;0,0/C572,"-")</f>
        <v>-</v>
      </c>
      <c r="I572" s="29" t="str">
        <f>IF(D572&lt;&gt;0,E572/D572,"-")</f>
        <v>-</v>
      </c>
      <c r="J572" s="59">
        <v>0</v>
      </c>
      <c r="K572" s="59">
        <v>132800</v>
      </c>
      <c r="L572" s="49">
        <v>0</v>
      </c>
    </row>
    <row r="573" spans="1:12" hidden="1" x14ac:dyDescent="0.25">
      <c r="A573" s="1"/>
      <c r="B573" s="1"/>
      <c r="C573" s="6"/>
      <c r="D573" s="3"/>
      <c r="E573" s="3"/>
      <c r="F573" s="3"/>
      <c r="G573" s="3"/>
      <c r="H573" s="29"/>
      <c r="I573" s="29"/>
      <c r="J573" s="59"/>
      <c r="K573" s="59"/>
      <c r="L573" s="3"/>
    </row>
    <row r="574" spans="1:12" hidden="1" x14ac:dyDescent="0.25">
      <c r="A574" s="1"/>
      <c r="B574" s="1"/>
      <c r="C574" s="6"/>
      <c r="D574" s="6"/>
      <c r="E574" s="6"/>
      <c r="F574" s="6"/>
      <c r="G574" s="20"/>
      <c r="H574" s="31"/>
      <c r="I574" s="31"/>
      <c r="J574" s="51"/>
      <c r="K574" s="51"/>
      <c r="L574" s="20"/>
    </row>
    <row r="575" spans="1:12" ht="20.100000000000001" hidden="1" customHeight="1" x14ac:dyDescent="0.25">
      <c r="A575" s="1"/>
      <c r="B575" s="1"/>
      <c r="C575" s="6"/>
      <c r="D575" s="6"/>
      <c r="E575" s="6"/>
      <c r="F575" s="6"/>
      <c r="G575" s="20"/>
      <c r="H575" s="31"/>
      <c r="I575" s="31"/>
      <c r="J575" s="51"/>
      <c r="K575" s="51"/>
      <c r="L575" s="20"/>
    </row>
    <row r="576" spans="1:12" ht="20.100000000000001" hidden="1" customHeight="1" x14ac:dyDescent="0.25">
      <c r="A576" s="1"/>
      <c r="B576" s="1"/>
      <c r="C576" s="6"/>
      <c r="D576" s="6"/>
      <c r="E576" s="6"/>
      <c r="F576" s="6"/>
      <c r="G576" s="20"/>
      <c r="H576" s="31"/>
      <c r="I576" s="31"/>
      <c r="J576" s="51"/>
      <c r="K576" s="51"/>
      <c r="L576" s="20"/>
    </row>
    <row r="577" spans="1:12" ht="20.100000000000001" hidden="1" customHeight="1" x14ac:dyDescent="0.25">
      <c r="A577" s="1"/>
      <c r="B577" s="1"/>
      <c r="C577" s="6"/>
      <c r="D577" s="6"/>
      <c r="E577" s="6"/>
      <c r="F577" s="6"/>
      <c r="G577" s="20"/>
      <c r="H577" s="31"/>
      <c r="I577" s="31"/>
      <c r="J577" s="51"/>
      <c r="K577" s="51"/>
      <c r="L577" s="20"/>
    </row>
    <row r="578" spans="1:12" ht="20.100000000000001" hidden="1" customHeight="1" x14ac:dyDescent="0.25">
      <c r="A578" s="1"/>
      <c r="B578" s="1"/>
      <c r="C578" s="6"/>
      <c r="D578" s="6"/>
      <c r="E578" s="6"/>
      <c r="F578" s="6"/>
      <c r="G578" s="20"/>
      <c r="H578" s="31"/>
      <c r="I578" s="31"/>
      <c r="J578" s="51"/>
      <c r="K578" s="51"/>
      <c r="L578" s="20"/>
    </row>
    <row r="579" spans="1:12" s="16" customFormat="1" ht="18" customHeight="1" x14ac:dyDescent="0.25">
      <c r="A579" s="42" t="s">
        <v>44</v>
      </c>
      <c r="B579" s="42" t="s">
        <v>196</v>
      </c>
      <c r="C579" s="23">
        <f>SUBTOTAL(9,C580:C703)</f>
        <v>0</v>
      </c>
      <c r="D579" s="23">
        <f>SUBTOTAL(9,D580:D703)</f>
        <v>29795</v>
      </c>
      <c r="E579" s="23">
        <f>SUBTOTAL(9,E580:E703)</f>
        <v>62000</v>
      </c>
      <c r="F579" s="23">
        <f>G579-D579</f>
        <v>-29795</v>
      </c>
      <c r="G579" s="23">
        <f>SUBTOTAL(9,G580:G703)</f>
        <v>0</v>
      </c>
      <c r="H579" s="32" t="str">
        <f>IF(C579&lt;&gt;0,E579/C579,"-")</f>
        <v>-</v>
      </c>
      <c r="I579" s="32">
        <f>IF(D579&lt;&gt;0,E579/D579,"-")</f>
        <v>2.0808860547071655</v>
      </c>
      <c r="J579" s="53">
        <f>SUBTOTAL(9,J580:J703)</f>
        <v>29795</v>
      </c>
      <c r="K579" s="53">
        <f>SUBTOTAL(9,K580:K703)</f>
        <v>29795</v>
      </c>
      <c r="L579" s="23">
        <f>SUBTOTAL(9,L580:L703)</f>
        <v>0</v>
      </c>
    </row>
    <row r="580" spans="1:12" ht="30" hidden="1" customHeight="1" x14ac:dyDescent="0.25">
      <c r="A580" s="1"/>
      <c r="B580" s="1"/>
      <c r="C580" s="6"/>
      <c r="D580" s="11"/>
      <c r="E580" s="11"/>
      <c r="F580" s="11"/>
      <c r="G580" s="20"/>
      <c r="H580" s="31"/>
      <c r="I580" s="31"/>
      <c r="J580" s="51"/>
      <c r="K580" s="51"/>
      <c r="L580" s="20"/>
    </row>
    <row r="581" spans="1:12" ht="18" customHeight="1" x14ac:dyDescent="0.25">
      <c r="A581" s="43" t="s">
        <v>21</v>
      </c>
      <c r="B581" s="43" t="s">
        <v>202</v>
      </c>
      <c r="C581" s="24">
        <f>SUBTOTAL(9,C582:C596)</f>
        <v>0</v>
      </c>
      <c r="D581" s="24">
        <f>SUBTOTAL(9,D582:D596)</f>
        <v>665</v>
      </c>
      <c r="E581" s="24">
        <f>SUBTOTAL(9,E582:E596)</f>
        <v>0</v>
      </c>
      <c r="F581" s="24">
        <f>G581-D581</f>
        <v>-665</v>
      </c>
      <c r="G581" s="24">
        <f>SUBTOTAL(9,G582:G596)</f>
        <v>0</v>
      </c>
      <c r="H581" s="33" t="str">
        <f>IF(C581&lt;&gt;0,E581/C581,"-")</f>
        <v>-</v>
      </c>
      <c r="I581" s="33">
        <f>IF(D581&lt;&gt;0,E581/D581,"-")</f>
        <v>0</v>
      </c>
      <c r="J581" s="54">
        <f>SUBTOTAL(9,J582:J596)</f>
        <v>665</v>
      </c>
      <c r="K581" s="54">
        <f>SUBTOTAL(9,K582:K596)</f>
        <v>665</v>
      </c>
      <c r="L581" s="24">
        <f>SUBTOTAL(9,L582:L596)</f>
        <v>0</v>
      </c>
    </row>
    <row r="582" spans="1:12" ht="30" hidden="1" customHeight="1" x14ac:dyDescent="0.25">
      <c r="A582" s="1"/>
      <c r="B582" s="1"/>
      <c r="C582" s="6"/>
      <c r="D582" s="12"/>
      <c r="E582" s="12"/>
      <c r="F582" s="12"/>
      <c r="G582" s="20"/>
      <c r="H582" s="31"/>
      <c r="I582" s="31"/>
      <c r="J582" s="51"/>
      <c r="K582" s="51"/>
      <c r="L582" s="20"/>
    </row>
    <row r="583" spans="1:12" ht="18" customHeight="1" x14ac:dyDescent="0.25">
      <c r="A583" s="44" t="s">
        <v>76</v>
      </c>
      <c r="B583" s="44" t="s">
        <v>114</v>
      </c>
      <c r="C583" s="26">
        <f>SUBTOTAL(9,C584:C595)</f>
        <v>0</v>
      </c>
      <c r="D583" s="26">
        <f>SUBTOTAL(9,D584:D595)</f>
        <v>665</v>
      </c>
      <c r="E583" s="26">
        <f>SUBTOTAL(9,E584:E595)</f>
        <v>0</v>
      </c>
      <c r="F583" s="26">
        <f>G583-D583</f>
        <v>-665</v>
      </c>
      <c r="G583" s="26">
        <f>SUBTOTAL(9,G584:G595)</f>
        <v>0</v>
      </c>
      <c r="H583" s="34" t="str">
        <f>IF(C583&lt;&gt;0,E583/C583,"-")</f>
        <v>-</v>
      </c>
      <c r="I583" s="34">
        <f>IF(D583&lt;&gt;0,E583/D583,"-")</f>
        <v>0</v>
      </c>
      <c r="J583" s="55">
        <f>SUBTOTAL(9,J584:J595)</f>
        <v>665</v>
      </c>
      <c r="K583" s="55">
        <f>SUBTOTAL(9,K584:K595)</f>
        <v>665</v>
      </c>
      <c r="L583" s="26">
        <f>SUBTOTAL(9,L584:L595)</f>
        <v>0</v>
      </c>
    </row>
    <row r="584" spans="1:12" ht="30" hidden="1" customHeight="1" x14ac:dyDescent="0.25">
      <c r="A584" s="1"/>
      <c r="B584" s="1"/>
      <c r="C584" s="6"/>
      <c r="D584" s="13"/>
      <c r="E584" s="13"/>
      <c r="F584" s="13"/>
      <c r="G584" s="20"/>
      <c r="H584" s="31"/>
      <c r="I584" s="31"/>
      <c r="J584" s="51"/>
      <c r="K584" s="51"/>
      <c r="L584" s="20"/>
    </row>
    <row r="585" spans="1:12" ht="18" customHeight="1" x14ac:dyDescent="0.25">
      <c r="A585" s="45" t="s">
        <v>2</v>
      </c>
      <c r="B585" s="45" t="s">
        <v>150</v>
      </c>
      <c r="C585" s="27">
        <f>SUBTOTAL(9,C586:C594)</f>
        <v>0</v>
      </c>
      <c r="D585" s="27">
        <f>SUBTOTAL(9,D586:D594)</f>
        <v>665</v>
      </c>
      <c r="E585" s="27">
        <f>SUBTOTAL(9,E586:E594)</f>
        <v>0</v>
      </c>
      <c r="F585" s="27">
        <f>G585-D585</f>
        <v>-665</v>
      </c>
      <c r="G585" s="27">
        <f>SUBTOTAL(9,G586:G594)</f>
        <v>0</v>
      </c>
      <c r="H585" s="35" t="str">
        <f>IF(C585&lt;&gt;0,E585/C585,"-")</f>
        <v>-</v>
      </c>
      <c r="I585" s="35">
        <f>IF(D585&lt;&gt;0,E585/D585,"-")</f>
        <v>0</v>
      </c>
      <c r="J585" s="56">
        <f>SUBTOTAL(9,J586:J594)</f>
        <v>665</v>
      </c>
      <c r="K585" s="56">
        <f>SUBTOTAL(9,K586:K594)</f>
        <v>665</v>
      </c>
      <c r="L585" s="27">
        <f>SUBTOTAL(9,L586:L594)</f>
        <v>0</v>
      </c>
    </row>
    <row r="586" spans="1:12" ht="30" hidden="1" customHeight="1" x14ac:dyDescent="0.25">
      <c r="A586" s="1"/>
      <c r="B586" s="1"/>
      <c r="C586" s="6"/>
      <c r="D586" s="14"/>
      <c r="E586" s="14"/>
      <c r="F586" s="14"/>
      <c r="G586" s="20"/>
      <c r="H586" s="31"/>
      <c r="I586" s="31"/>
      <c r="J586" s="51"/>
      <c r="K586" s="51"/>
      <c r="L586" s="20"/>
    </row>
    <row r="587" spans="1:12" ht="18" customHeight="1" x14ac:dyDescent="0.25">
      <c r="A587" s="46" t="s">
        <v>0</v>
      </c>
      <c r="B587" s="46" t="s">
        <v>119</v>
      </c>
      <c r="C587" s="25">
        <f>SUBTOTAL(9,C588:C593)</f>
        <v>0</v>
      </c>
      <c r="D587" s="25">
        <f>SUBTOTAL(9,D588:D593)</f>
        <v>665</v>
      </c>
      <c r="E587" s="25">
        <f>SUBTOTAL(9,E588:E593)</f>
        <v>0</v>
      </c>
      <c r="F587" s="25">
        <f>G587-D587</f>
        <v>-665</v>
      </c>
      <c r="G587" s="25">
        <f>SUBTOTAL(9,G588:G593)</f>
        <v>0</v>
      </c>
      <c r="H587" s="36" t="str">
        <f>IF(C587&lt;&gt;0,E587/C587,"-")</f>
        <v>-</v>
      </c>
      <c r="I587" s="36">
        <f>IF(D587&lt;&gt;0,E587/D587,"-")</f>
        <v>0</v>
      </c>
      <c r="J587" s="57">
        <f>SUBTOTAL(9,J588:J593)</f>
        <v>665</v>
      </c>
      <c r="K587" s="57">
        <f>SUBTOTAL(9,K588:K593)</f>
        <v>665</v>
      </c>
      <c r="L587" s="25">
        <f>SUBTOTAL(9,L588:L593)</f>
        <v>0</v>
      </c>
    </row>
    <row r="588" spans="1:12" ht="22.5" hidden="1" customHeight="1" x14ac:dyDescent="0.25">
      <c r="A588" s="1"/>
      <c r="B588" s="1"/>
      <c r="C588" s="6"/>
      <c r="D588" s="14"/>
      <c r="E588" s="14"/>
      <c r="F588" s="14"/>
      <c r="G588" s="14"/>
      <c r="H588" s="37"/>
      <c r="I588" s="37"/>
      <c r="J588" s="58"/>
      <c r="K588" s="58"/>
      <c r="L588" s="14"/>
    </row>
    <row r="589" spans="1:12" ht="409.6" hidden="1" customHeight="1" x14ac:dyDescent="0.25">
      <c r="A589" s="47" t="s">
        <v>8</v>
      </c>
      <c r="B589" s="47" t="s">
        <v>111</v>
      </c>
      <c r="C589" s="14">
        <f>SUBTOTAL(9,C590:C592)</f>
        <v>0</v>
      </c>
      <c r="D589" s="14">
        <f>SUBTOTAL(9,D590:D592)</f>
        <v>665</v>
      </c>
      <c r="E589" s="14">
        <f>SUBTOTAL(9,E590:E592)</f>
        <v>0</v>
      </c>
      <c r="F589" s="14">
        <f>G589-D589</f>
        <v>-665</v>
      </c>
      <c r="G589" s="14">
        <f>SUBTOTAL(9,G590:G592)</f>
        <v>0</v>
      </c>
      <c r="H589" s="37" t="str">
        <f>IF(C589&lt;&gt;0,E589/C589,"-")</f>
        <v>-</v>
      </c>
      <c r="I589" s="37">
        <f>IF(D589&lt;&gt;0,E589/D589,"-")</f>
        <v>0</v>
      </c>
      <c r="J589" s="58">
        <f>SUBTOTAL(9,J590:J592)</f>
        <v>665</v>
      </c>
      <c r="K589" s="58">
        <f>SUBTOTAL(9,K590:K592)</f>
        <v>665</v>
      </c>
      <c r="L589" s="14">
        <f>SUBTOTAL(9,L590:L592)</f>
        <v>0</v>
      </c>
    </row>
    <row r="590" spans="1:12" ht="30" hidden="1" customHeight="1" x14ac:dyDescent="0.25">
      <c r="A590" s="1"/>
      <c r="B590" s="1"/>
      <c r="C590" s="6"/>
      <c r="D590" s="21"/>
      <c r="E590" s="21"/>
      <c r="F590" s="21"/>
      <c r="G590" s="20"/>
      <c r="H590" s="31"/>
      <c r="I590" s="31"/>
      <c r="J590" s="51"/>
      <c r="K590" s="51"/>
      <c r="L590" s="20"/>
    </row>
    <row r="591" spans="1:12" ht="15" customHeight="1" x14ac:dyDescent="0.25">
      <c r="A591" s="48" t="s">
        <v>8</v>
      </c>
      <c r="B591" s="48" t="s">
        <v>111</v>
      </c>
      <c r="C591" s="3">
        <v>0</v>
      </c>
      <c r="D591" s="3">
        <v>665</v>
      </c>
      <c r="E591" s="3">
        <v>0</v>
      </c>
      <c r="F591" s="3">
        <f>G591-D591</f>
        <v>-665</v>
      </c>
      <c r="G591" s="3"/>
      <c r="H591" s="29" t="str">
        <f>IF(C591&lt;&gt;0,0/C591,"-")</f>
        <v>-</v>
      </c>
      <c r="I591" s="29">
        <f>IF(D591&lt;&gt;0,E591/D591,"-")</f>
        <v>0</v>
      </c>
      <c r="J591" s="59">
        <v>665</v>
      </c>
      <c r="K591" s="59">
        <v>665</v>
      </c>
      <c r="L591" s="49">
        <v>0</v>
      </c>
    </row>
    <row r="592" spans="1:12" hidden="1" x14ac:dyDescent="0.25">
      <c r="A592" s="1"/>
      <c r="B592" s="1"/>
      <c r="C592" s="6"/>
      <c r="D592" s="3"/>
      <c r="E592" s="3"/>
      <c r="F592" s="3"/>
      <c r="G592" s="3"/>
      <c r="H592" s="29"/>
      <c r="I592" s="29"/>
      <c r="J592" s="59"/>
      <c r="K592" s="59"/>
      <c r="L592" s="3"/>
    </row>
    <row r="593" spans="1:12" hidden="1" x14ac:dyDescent="0.25">
      <c r="A593" s="1"/>
      <c r="B593" s="1"/>
      <c r="C593" s="6"/>
      <c r="D593" s="6"/>
      <c r="E593" s="6"/>
      <c r="F593" s="6"/>
      <c r="G593" s="20"/>
      <c r="H593" s="31"/>
      <c r="I593" s="31"/>
      <c r="J593" s="51"/>
      <c r="K593" s="51"/>
      <c r="L593" s="20"/>
    </row>
    <row r="594" spans="1:12" ht="20.100000000000001" hidden="1" customHeight="1" x14ac:dyDescent="0.25">
      <c r="A594" s="1"/>
      <c r="B594" s="1"/>
      <c r="C594" s="6"/>
      <c r="D594" s="6"/>
      <c r="E594" s="6"/>
      <c r="F594" s="6"/>
      <c r="G594" s="20"/>
      <c r="H594" s="31"/>
      <c r="I594" s="31"/>
      <c r="J594" s="51"/>
      <c r="K594" s="51"/>
      <c r="L594" s="20"/>
    </row>
    <row r="595" spans="1:12" ht="20.100000000000001" hidden="1" customHeight="1" x14ac:dyDescent="0.25">
      <c r="A595" s="1"/>
      <c r="B595" s="1"/>
      <c r="C595" s="6"/>
      <c r="D595" s="6"/>
      <c r="E595" s="6"/>
      <c r="F595" s="6"/>
      <c r="G595" s="20"/>
      <c r="H595" s="31"/>
      <c r="I595" s="31"/>
      <c r="J595" s="51"/>
      <c r="K595" s="51"/>
      <c r="L595" s="20"/>
    </row>
    <row r="596" spans="1:12" ht="20.100000000000001" hidden="1" customHeight="1" x14ac:dyDescent="0.25">
      <c r="A596" s="1"/>
      <c r="B596" s="1"/>
      <c r="C596" s="6"/>
      <c r="D596" s="6"/>
      <c r="E596" s="6"/>
      <c r="F596" s="6"/>
      <c r="G596" s="20"/>
      <c r="H596" s="31"/>
      <c r="I596" s="31"/>
      <c r="J596" s="51"/>
      <c r="K596" s="51"/>
      <c r="L596" s="20"/>
    </row>
    <row r="597" spans="1:12" ht="18" customHeight="1" x14ac:dyDescent="0.25">
      <c r="A597" s="43" t="s">
        <v>25</v>
      </c>
      <c r="B597" s="43" t="s">
        <v>116</v>
      </c>
      <c r="C597" s="24">
        <f>SUBTOTAL(9,C598:C612)</f>
        <v>0</v>
      </c>
      <c r="D597" s="24">
        <f>SUBTOTAL(9,D598:D612)</f>
        <v>5310</v>
      </c>
      <c r="E597" s="24">
        <f>SUBTOTAL(9,E598:E612)</f>
        <v>41500</v>
      </c>
      <c r="F597" s="24">
        <f>G597-D597</f>
        <v>-5310</v>
      </c>
      <c r="G597" s="24">
        <f>SUBTOTAL(9,G598:G612)</f>
        <v>0</v>
      </c>
      <c r="H597" s="33" t="str">
        <f>IF(C597&lt;&gt;0,E597/C597,"-")</f>
        <v>-</v>
      </c>
      <c r="I597" s="33">
        <f>IF(D597&lt;&gt;0,E597/D597,"-")</f>
        <v>7.8154425612052734</v>
      </c>
      <c r="J597" s="54">
        <f>SUBTOTAL(9,J598:J612)</f>
        <v>5310</v>
      </c>
      <c r="K597" s="54">
        <f>SUBTOTAL(9,K598:K612)</f>
        <v>5310</v>
      </c>
      <c r="L597" s="24">
        <f>SUBTOTAL(9,L598:L612)</f>
        <v>0</v>
      </c>
    </row>
    <row r="598" spans="1:12" ht="30" hidden="1" customHeight="1" x14ac:dyDescent="0.25">
      <c r="A598" s="1"/>
      <c r="B598" s="1"/>
      <c r="C598" s="6"/>
      <c r="D598" s="12"/>
      <c r="E598" s="12"/>
      <c r="F598" s="12"/>
      <c r="G598" s="20"/>
      <c r="H598" s="31"/>
      <c r="I598" s="31"/>
      <c r="J598" s="51"/>
      <c r="K598" s="51"/>
      <c r="L598" s="20"/>
    </row>
    <row r="599" spans="1:12" ht="18" customHeight="1" x14ac:dyDescent="0.25">
      <c r="A599" s="44" t="s">
        <v>71</v>
      </c>
      <c r="B599" s="44" t="s">
        <v>208</v>
      </c>
      <c r="C599" s="26">
        <f>SUBTOTAL(9,C600:C611)</f>
        <v>0</v>
      </c>
      <c r="D599" s="26">
        <f>SUBTOTAL(9,D600:D611)</f>
        <v>5310</v>
      </c>
      <c r="E599" s="26">
        <f>SUBTOTAL(9,E600:E611)</f>
        <v>41500</v>
      </c>
      <c r="F599" s="26">
        <f>G599-D599</f>
        <v>-5310</v>
      </c>
      <c r="G599" s="26">
        <f>SUBTOTAL(9,G600:G611)</f>
        <v>0</v>
      </c>
      <c r="H599" s="34" t="str">
        <f>IF(C599&lt;&gt;0,E599/C599,"-")</f>
        <v>-</v>
      </c>
      <c r="I599" s="34">
        <f>IF(D599&lt;&gt;0,E599/D599,"-")</f>
        <v>7.8154425612052734</v>
      </c>
      <c r="J599" s="55">
        <f>SUBTOTAL(9,J600:J611)</f>
        <v>5310</v>
      </c>
      <c r="K599" s="55">
        <f>SUBTOTAL(9,K600:K611)</f>
        <v>5310</v>
      </c>
      <c r="L599" s="26">
        <f>SUBTOTAL(9,L600:L611)</f>
        <v>0</v>
      </c>
    </row>
    <row r="600" spans="1:12" ht="30" hidden="1" customHeight="1" x14ac:dyDescent="0.25">
      <c r="A600" s="1"/>
      <c r="B600" s="1"/>
      <c r="C600" s="6"/>
      <c r="D600" s="13"/>
      <c r="E600" s="13"/>
      <c r="F600" s="13"/>
      <c r="G600" s="20"/>
      <c r="H600" s="31"/>
      <c r="I600" s="31"/>
      <c r="J600" s="51"/>
      <c r="K600" s="51"/>
      <c r="L600" s="20"/>
    </row>
    <row r="601" spans="1:12" ht="18" customHeight="1" x14ac:dyDescent="0.25">
      <c r="A601" s="45" t="s">
        <v>2</v>
      </c>
      <c r="B601" s="45" t="s">
        <v>150</v>
      </c>
      <c r="C601" s="27">
        <f>SUBTOTAL(9,C602:C610)</f>
        <v>0</v>
      </c>
      <c r="D601" s="27">
        <f>SUBTOTAL(9,D602:D610)</f>
        <v>5310</v>
      </c>
      <c r="E601" s="27">
        <f>SUBTOTAL(9,E602:E610)</f>
        <v>41500</v>
      </c>
      <c r="F601" s="27">
        <f>G601-D601</f>
        <v>-5310</v>
      </c>
      <c r="G601" s="27">
        <f>SUBTOTAL(9,G602:G610)</f>
        <v>0</v>
      </c>
      <c r="H601" s="35" t="str">
        <f>IF(C601&lt;&gt;0,E601/C601,"-")</f>
        <v>-</v>
      </c>
      <c r="I601" s="35">
        <f>IF(D601&lt;&gt;0,E601/D601,"-")</f>
        <v>7.8154425612052734</v>
      </c>
      <c r="J601" s="56">
        <f>SUBTOTAL(9,J602:J610)</f>
        <v>5310</v>
      </c>
      <c r="K601" s="56">
        <f>SUBTOTAL(9,K602:K610)</f>
        <v>5310</v>
      </c>
      <c r="L601" s="27">
        <f>SUBTOTAL(9,L602:L610)</f>
        <v>0</v>
      </c>
    </row>
    <row r="602" spans="1:12" ht="30" hidden="1" customHeight="1" x14ac:dyDescent="0.25">
      <c r="A602" s="1"/>
      <c r="B602" s="1"/>
      <c r="C602" s="6"/>
      <c r="D602" s="14"/>
      <c r="E602" s="14"/>
      <c r="F602" s="14"/>
      <c r="G602" s="20"/>
      <c r="H602" s="31"/>
      <c r="I602" s="31"/>
      <c r="J602" s="51"/>
      <c r="K602" s="51"/>
      <c r="L602" s="20"/>
    </row>
    <row r="603" spans="1:12" ht="18" customHeight="1" x14ac:dyDescent="0.25">
      <c r="A603" s="46" t="s">
        <v>0</v>
      </c>
      <c r="B603" s="46" t="s">
        <v>119</v>
      </c>
      <c r="C603" s="25">
        <f>SUBTOTAL(9,C604:C609)</f>
        <v>0</v>
      </c>
      <c r="D603" s="25">
        <f>SUBTOTAL(9,D604:D609)</f>
        <v>5310</v>
      </c>
      <c r="E603" s="25">
        <f>SUBTOTAL(9,E604:E609)</f>
        <v>41500</v>
      </c>
      <c r="F603" s="25">
        <f>G603-D603</f>
        <v>-5310</v>
      </c>
      <c r="G603" s="25">
        <f>SUBTOTAL(9,G604:G609)</f>
        <v>0</v>
      </c>
      <c r="H603" s="36" t="str">
        <f>IF(C603&lt;&gt;0,E603/C603,"-")</f>
        <v>-</v>
      </c>
      <c r="I603" s="36">
        <f>IF(D603&lt;&gt;0,E603/D603,"-")</f>
        <v>7.8154425612052734</v>
      </c>
      <c r="J603" s="57">
        <f>SUBTOTAL(9,J604:J609)</f>
        <v>5310</v>
      </c>
      <c r="K603" s="57">
        <f>SUBTOTAL(9,K604:K609)</f>
        <v>5310</v>
      </c>
      <c r="L603" s="25">
        <f>SUBTOTAL(9,L604:L609)</f>
        <v>0</v>
      </c>
    </row>
    <row r="604" spans="1:12" ht="22.5" hidden="1" customHeight="1" x14ac:dyDescent="0.25">
      <c r="A604" s="1"/>
      <c r="B604" s="1"/>
      <c r="C604" s="6"/>
      <c r="D604" s="14"/>
      <c r="E604" s="14"/>
      <c r="F604" s="14"/>
      <c r="G604" s="14"/>
      <c r="H604" s="37"/>
      <c r="I604" s="37"/>
      <c r="J604" s="58"/>
      <c r="K604" s="58"/>
      <c r="L604" s="14"/>
    </row>
    <row r="605" spans="1:12" ht="409.6" hidden="1" customHeight="1" x14ac:dyDescent="0.25">
      <c r="A605" s="47" t="s">
        <v>8</v>
      </c>
      <c r="B605" s="47" t="s">
        <v>111</v>
      </c>
      <c r="C605" s="14">
        <f>SUBTOTAL(9,C606:C608)</f>
        <v>0</v>
      </c>
      <c r="D605" s="14">
        <f>SUBTOTAL(9,D606:D608)</f>
        <v>5310</v>
      </c>
      <c r="E605" s="14">
        <f>SUBTOTAL(9,E606:E608)</f>
        <v>41500</v>
      </c>
      <c r="F605" s="14">
        <f>G605-D605</f>
        <v>-5310</v>
      </c>
      <c r="G605" s="14">
        <f>SUBTOTAL(9,G606:G608)</f>
        <v>0</v>
      </c>
      <c r="H605" s="37" t="str">
        <f>IF(C605&lt;&gt;0,E605/C605,"-")</f>
        <v>-</v>
      </c>
      <c r="I605" s="37">
        <f>IF(D605&lt;&gt;0,E605/D605,"-")</f>
        <v>7.8154425612052734</v>
      </c>
      <c r="J605" s="58">
        <f>SUBTOTAL(9,J606:J608)</f>
        <v>5310</v>
      </c>
      <c r="K605" s="58">
        <f>SUBTOTAL(9,K606:K608)</f>
        <v>5310</v>
      </c>
      <c r="L605" s="14">
        <f>SUBTOTAL(9,L606:L608)</f>
        <v>0</v>
      </c>
    </row>
    <row r="606" spans="1:12" ht="30" hidden="1" customHeight="1" x14ac:dyDescent="0.25">
      <c r="A606" s="1"/>
      <c r="B606" s="1"/>
      <c r="C606" s="6"/>
      <c r="D606" s="21"/>
      <c r="E606" s="21"/>
      <c r="F606" s="21"/>
      <c r="G606" s="20"/>
      <c r="H606" s="31"/>
      <c r="I606" s="31"/>
      <c r="J606" s="51"/>
      <c r="K606" s="51"/>
      <c r="L606" s="20"/>
    </row>
    <row r="607" spans="1:12" ht="15" customHeight="1" x14ac:dyDescent="0.25">
      <c r="A607" s="48" t="s">
        <v>8</v>
      </c>
      <c r="B607" s="48" t="s">
        <v>111</v>
      </c>
      <c r="C607" s="3">
        <v>0</v>
      </c>
      <c r="D607" s="3">
        <v>5310</v>
      </c>
      <c r="E607" s="3">
        <v>41500</v>
      </c>
      <c r="F607" s="3">
        <f>G607-D607</f>
        <v>-5310</v>
      </c>
      <c r="G607" s="3"/>
      <c r="H607" s="29" t="str">
        <f>IF(C607&lt;&gt;0,0/C607,"-")</f>
        <v>-</v>
      </c>
      <c r="I607" s="29">
        <f>IF(D607&lt;&gt;0,E607/D607,"-")</f>
        <v>7.8154425612052734</v>
      </c>
      <c r="J607" s="59">
        <v>5310</v>
      </c>
      <c r="K607" s="59">
        <v>5310</v>
      </c>
      <c r="L607" s="49">
        <v>0</v>
      </c>
    </row>
    <row r="608" spans="1:12" hidden="1" x14ac:dyDescent="0.25">
      <c r="A608" s="1"/>
      <c r="B608" s="1"/>
      <c r="C608" s="6"/>
      <c r="D608" s="3"/>
      <c r="E608" s="3"/>
      <c r="F608" s="3"/>
      <c r="G608" s="3"/>
      <c r="H608" s="29"/>
      <c r="I608" s="29"/>
      <c r="J608" s="59"/>
      <c r="K608" s="59"/>
      <c r="L608" s="3"/>
    </row>
    <row r="609" spans="1:12" hidden="1" x14ac:dyDescent="0.25">
      <c r="A609" s="1"/>
      <c r="B609" s="1"/>
      <c r="C609" s="6"/>
      <c r="D609" s="6"/>
      <c r="E609" s="6"/>
      <c r="F609" s="6"/>
      <c r="G609" s="20"/>
      <c r="H609" s="31"/>
      <c r="I609" s="31"/>
      <c r="J609" s="51"/>
      <c r="K609" s="51"/>
      <c r="L609" s="20"/>
    </row>
    <row r="610" spans="1:12" ht="20.100000000000001" hidden="1" customHeight="1" x14ac:dyDescent="0.25">
      <c r="A610" s="1"/>
      <c r="B610" s="1"/>
      <c r="C610" s="6"/>
      <c r="D610" s="6"/>
      <c r="E610" s="6"/>
      <c r="F610" s="6"/>
      <c r="G610" s="20"/>
      <c r="H610" s="31"/>
      <c r="I610" s="31"/>
      <c r="J610" s="51"/>
      <c r="K610" s="51"/>
      <c r="L610" s="20"/>
    </row>
    <row r="611" spans="1:12" ht="20.100000000000001" hidden="1" customHeight="1" x14ac:dyDescent="0.25">
      <c r="A611" s="1"/>
      <c r="B611" s="1"/>
      <c r="C611" s="6"/>
      <c r="D611" s="6"/>
      <c r="E611" s="6"/>
      <c r="F611" s="6"/>
      <c r="G611" s="20"/>
      <c r="H611" s="31"/>
      <c r="I611" s="31"/>
      <c r="J611" s="51"/>
      <c r="K611" s="51"/>
      <c r="L611" s="20"/>
    </row>
    <row r="612" spans="1:12" ht="20.100000000000001" hidden="1" customHeight="1" x14ac:dyDescent="0.25">
      <c r="A612" s="1"/>
      <c r="B612" s="1"/>
      <c r="C612" s="6"/>
      <c r="D612" s="6"/>
      <c r="E612" s="6"/>
      <c r="F612" s="6"/>
      <c r="G612" s="20"/>
      <c r="H612" s="31"/>
      <c r="I612" s="31"/>
      <c r="J612" s="51"/>
      <c r="K612" s="51"/>
      <c r="L612" s="20"/>
    </row>
    <row r="613" spans="1:12" ht="18" customHeight="1" x14ac:dyDescent="0.25">
      <c r="A613" s="43" t="s">
        <v>32</v>
      </c>
      <c r="B613" s="43" t="s">
        <v>164</v>
      </c>
      <c r="C613" s="24">
        <f>SUBTOTAL(9,C614:C628)</f>
        <v>0</v>
      </c>
      <c r="D613" s="24">
        <f>SUBTOTAL(9,D614:D628)</f>
        <v>10700</v>
      </c>
      <c r="E613" s="24">
        <f>SUBTOTAL(9,E614:E628)</f>
        <v>17500</v>
      </c>
      <c r="F613" s="24">
        <f>G613-D613</f>
        <v>-10700</v>
      </c>
      <c r="G613" s="24">
        <f>SUBTOTAL(9,G614:G628)</f>
        <v>0</v>
      </c>
      <c r="H613" s="33" t="str">
        <f>IF(C613&lt;&gt;0,E613/C613,"-")</f>
        <v>-</v>
      </c>
      <c r="I613" s="33">
        <f>IF(D613&lt;&gt;0,E613/D613,"-")</f>
        <v>1.6355140186915889</v>
      </c>
      <c r="J613" s="54">
        <f>SUBTOTAL(9,J614:J628)</f>
        <v>10700</v>
      </c>
      <c r="K613" s="54">
        <f>SUBTOTAL(9,K614:K628)</f>
        <v>10700</v>
      </c>
      <c r="L613" s="24">
        <f>SUBTOTAL(9,L614:L628)</f>
        <v>0</v>
      </c>
    </row>
    <row r="614" spans="1:12" ht="30" hidden="1" customHeight="1" x14ac:dyDescent="0.25">
      <c r="A614" s="1"/>
      <c r="B614" s="1"/>
      <c r="C614" s="6"/>
      <c r="D614" s="12"/>
      <c r="E614" s="12"/>
      <c r="F614" s="12"/>
      <c r="G614" s="20"/>
      <c r="H614" s="31"/>
      <c r="I614" s="31"/>
      <c r="J614" s="51"/>
      <c r="K614" s="51"/>
      <c r="L614" s="20"/>
    </row>
    <row r="615" spans="1:12" ht="18" customHeight="1" x14ac:dyDescent="0.25">
      <c r="A615" s="44" t="s">
        <v>69</v>
      </c>
      <c r="B615" s="44" t="s">
        <v>142</v>
      </c>
      <c r="C615" s="26">
        <f>SUBTOTAL(9,C616:C627)</f>
        <v>0</v>
      </c>
      <c r="D615" s="26">
        <f>SUBTOTAL(9,D616:D627)</f>
        <v>10700</v>
      </c>
      <c r="E615" s="26">
        <f>SUBTOTAL(9,E616:E627)</f>
        <v>17500</v>
      </c>
      <c r="F615" s="26">
        <f>G615-D615</f>
        <v>-10700</v>
      </c>
      <c r="G615" s="26">
        <f>SUBTOTAL(9,G616:G627)</f>
        <v>0</v>
      </c>
      <c r="H615" s="34" t="str">
        <f>IF(C615&lt;&gt;0,E615/C615,"-")</f>
        <v>-</v>
      </c>
      <c r="I615" s="34">
        <f>IF(D615&lt;&gt;0,E615/D615,"-")</f>
        <v>1.6355140186915889</v>
      </c>
      <c r="J615" s="55">
        <f>SUBTOTAL(9,J616:J627)</f>
        <v>10700</v>
      </c>
      <c r="K615" s="55">
        <f>SUBTOTAL(9,K616:K627)</f>
        <v>10700</v>
      </c>
      <c r="L615" s="26">
        <f>SUBTOTAL(9,L616:L627)</f>
        <v>0</v>
      </c>
    </row>
    <row r="616" spans="1:12" ht="30" hidden="1" customHeight="1" x14ac:dyDescent="0.25">
      <c r="A616" s="1"/>
      <c r="B616" s="1"/>
      <c r="C616" s="6"/>
      <c r="D616" s="13"/>
      <c r="E616" s="13"/>
      <c r="F616" s="13"/>
      <c r="G616" s="20"/>
      <c r="H616" s="31"/>
      <c r="I616" s="31"/>
      <c r="J616" s="51"/>
      <c r="K616" s="51"/>
      <c r="L616" s="20"/>
    </row>
    <row r="617" spans="1:12" ht="18" customHeight="1" x14ac:dyDescent="0.25">
      <c r="A617" s="45" t="s">
        <v>2</v>
      </c>
      <c r="B617" s="45" t="s">
        <v>150</v>
      </c>
      <c r="C617" s="27">
        <f>SUBTOTAL(9,C618:C626)</f>
        <v>0</v>
      </c>
      <c r="D617" s="27">
        <f>SUBTOTAL(9,D618:D626)</f>
        <v>10700</v>
      </c>
      <c r="E617" s="27">
        <f>SUBTOTAL(9,E618:E626)</f>
        <v>17500</v>
      </c>
      <c r="F617" s="27">
        <f>G617-D617</f>
        <v>-10700</v>
      </c>
      <c r="G617" s="27">
        <f>SUBTOTAL(9,G618:G626)</f>
        <v>0</v>
      </c>
      <c r="H617" s="35" t="str">
        <f>IF(C617&lt;&gt;0,E617/C617,"-")</f>
        <v>-</v>
      </c>
      <c r="I617" s="35">
        <f>IF(D617&lt;&gt;0,E617/D617,"-")</f>
        <v>1.6355140186915889</v>
      </c>
      <c r="J617" s="56">
        <f>SUBTOTAL(9,J618:J626)</f>
        <v>10700</v>
      </c>
      <c r="K617" s="56">
        <f>SUBTOTAL(9,K618:K626)</f>
        <v>10700</v>
      </c>
      <c r="L617" s="27">
        <f>SUBTOTAL(9,L618:L626)</f>
        <v>0</v>
      </c>
    </row>
    <row r="618" spans="1:12" ht="30" hidden="1" customHeight="1" x14ac:dyDescent="0.25">
      <c r="A618" s="1"/>
      <c r="B618" s="1"/>
      <c r="C618" s="6"/>
      <c r="D618" s="14"/>
      <c r="E618" s="14"/>
      <c r="F618" s="14"/>
      <c r="G618" s="20"/>
      <c r="H618" s="31"/>
      <c r="I618" s="31"/>
      <c r="J618" s="51"/>
      <c r="K618" s="51"/>
      <c r="L618" s="20"/>
    </row>
    <row r="619" spans="1:12" ht="18" customHeight="1" x14ac:dyDescent="0.25">
      <c r="A619" s="46" t="s">
        <v>0</v>
      </c>
      <c r="B619" s="46" t="s">
        <v>119</v>
      </c>
      <c r="C619" s="25">
        <f>SUBTOTAL(9,C620:C625)</f>
        <v>0</v>
      </c>
      <c r="D619" s="25">
        <f>SUBTOTAL(9,D620:D625)</f>
        <v>10700</v>
      </c>
      <c r="E619" s="25">
        <f>SUBTOTAL(9,E620:E625)</f>
        <v>17500</v>
      </c>
      <c r="F619" s="25">
        <f>G619-D619</f>
        <v>-10700</v>
      </c>
      <c r="G619" s="25">
        <f>SUBTOTAL(9,G620:G625)</f>
        <v>0</v>
      </c>
      <c r="H619" s="36" t="str">
        <f>IF(C619&lt;&gt;0,E619/C619,"-")</f>
        <v>-</v>
      </c>
      <c r="I619" s="36">
        <f>IF(D619&lt;&gt;0,E619/D619,"-")</f>
        <v>1.6355140186915889</v>
      </c>
      <c r="J619" s="57">
        <f>SUBTOTAL(9,J620:J625)</f>
        <v>10700</v>
      </c>
      <c r="K619" s="57">
        <f>SUBTOTAL(9,K620:K625)</f>
        <v>10700</v>
      </c>
      <c r="L619" s="25">
        <f>SUBTOTAL(9,L620:L625)</f>
        <v>0</v>
      </c>
    </row>
    <row r="620" spans="1:12" ht="22.5" hidden="1" customHeight="1" x14ac:dyDescent="0.25">
      <c r="A620" s="1"/>
      <c r="B620" s="1"/>
      <c r="C620" s="6"/>
      <c r="D620" s="14"/>
      <c r="E620" s="14"/>
      <c r="F620" s="14"/>
      <c r="G620" s="14"/>
      <c r="H620" s="37"/>
      <c r="I620" s="37"/>
      <c r="J620" s="58"/>
      <c r="K620" s="58"/>
      <c r="L620" s="14"/>
    </row>
    <row r="621" spans="1:12" ht="409.6" hidden="1" customHeight="1" x14ac:dyDescent="0.25">
      <c r="A621" s="47" t="s">
        <v>8</v>
      </c>
      <c r="B621" s="47" t="s">
        <v>111</v>
      </c>
      <c r="C621" s="14">
        <f>SUBTOTAL(9,C622:C624)</f>
        <v>0</v>
      </c>
      <c r="D621" s="14">
        <f>SUBTOTAL(9,D622:D624)</f>
        <v>10700</v>
      </c>
      <c r="E621" s="14">
        <f>SUBTOTAL(9,E622:E624)</f>
        <v>17500</v>
      </c>
      <c r="F621" s="14">
        <f>G621-D621</f>
        <v>-10700</v>
      </c>
      <c r="G621" s="14">
        <f>SUBTOTAL(9,G622:G624)</f>
        <v>0</v>
      </c>
      <c r="H621" s="37" t="str">
        <f>IF(C621&lt;&gt;0,E621/C621,"-")</f>
        <v>-</v>
      </c>
      <c r="I621" s="37">
        <f>IF(D621&lt;&gt;0,E621/D621,"-")</f>
        <v>1.6355140186915889</v>
      </c>
      <c r="J621" s="58">
        <f>SUBTOTAL(9,J622:J624)</f>
        <v>10700</v>
      </c>
      <c r="K621" s="58">
        <f>SUBTOTAL(9,K622:K624)</f>
        <v>10700</v>
      </c>
      <c r="L621" s="14">
        <f>SUBTOTAL(9,L622:L624)</f>
        <v>0</v>
      </c>
    </row>
    <row r="622" spans="1:12" ht="30" hidden="1" customHeight="1" x14ac:dyDescent="0.25">
      <c r="A622" s="1"/>
      <c r="B622" s="1"/>
      <c r="C622" s="6"/>
      <c r="D622" s="21"/>
      <c r="E622" s="21"/>
      <c r="F622" s="21"/>
      <c r="G622" s="20"/>
      <c r="H622" s="31"/>
      <c r="I622" s="31"/>
      <c r="J622" s="51"/>
      <c r="K622" s="51"/>
      <c r="L622" s="20"/>
    </row>
    <row r="623" spans="1:12" ht="15" customHeight="1" x14ac:dyDescent="0.25">
      <c r="A623" s="48" t="s">
        <v>8</v>
      </c>
      <c r="B623" s="48" t="s">
        <v>111</v>
      </c>
      <c r="C623" s="3">
        <v>0</v>
      </c>
      <c r="D623" s="3">
        <v>10700</v>
      </c>
      <c r="E623" s="3">
        <v>17500</v>
      </c>
      <c r="F623" s="3">
        <f>G623-D623</f>
        <v>-10700</v>
      </c>
      <c r="G623" s="3"/>
      <c r="H623" s="29" t="str">
        <f>IF(C623&lt;&gt;0,0/C623,"-")</f>
        <v>-</v>
      </c>
      <c r="I623" s="29">
        <f>IF(D623&lt;&gt;0,E623/D623,"-")</f>
        <v>1.6355140186915889</v>
      </c>
      <c r="J623" s="59">
        <v>10700</v>
      </c>
      <c r="K623" s="59">
        <v>10700</v>
      </c>
      <c r="L623" s="49">
        <v>0</v>
      </c>
    </row>
    <row r="624" spans="1:12" hidden="1" x14ac:dyDescent="0.25">
      <c r="A624" s="1"/>
      <c r="B624" s="1"/>
      <c r="C624" s="6"/>
      <c r="D624" s="3"/>
      <c r="E624" s="3"/>
      <c r="F624" s="3"/>
      <c r="G624" s="3"/>
      <c r="H624" s="29"/>
      <c r="I624" s="29"/>
      <c r="J624" s="59"/>
      <c r="K624" s="59"/>
      <c r="L624" s="3"/>
    </row>
    <row r="625" spans="1:12" hidden="1" x14ac:dyDescent="0.25">
      <c r="A625" s="1"/>
      <c r="B625" s="1"/>
      <c r="C625" s="6"/>
      <c r="D625" s="6"/>
      <c r="E625" s="6"/>
      <c r="F625" s="6"/>
      <c r="G625" s="20"/>
      <c r="H625" s="31"/>
      <c r="I625" s="31"/>
      <c r="J625" s="51"/>
      <c r="K625" s="51"/>
      <c r="L625" s="20"/>
    </row>
    <row r="626" spans="1:12" ht="20.100000000000001" hidden="1" customHeight="1" x14ac:dyDescent="0.25">
      <c r="A626" s="1"/>
      <c r="B626" s="1"/>
      <c r="C626" s="6"/>
      <c r="D626" s="6"/>
      <c r="E626" s="6"/>
      <c r="F626" s="6"/>
      <c r="G626" s="20"/>
      <c r="H626" s="31"/>
      <c r="I626" s="31"/>
      <c r="J626" s="51"/>
      <c r="K626" s="51"/>
      <c r="L626" s="20"/>
    </row>
    <row r="627" spans="1:12" ht="20.100000000000001" hidden="1" customHeight="1" x14ac:dyDescent="0.25">
      <c r="A627" s="1"/>
      <c r="B627" s="1"/>
      <c r="C627" s="6"/>
      <c r="D627" s="6"/>
      <c r="E627" s="6"/>
      <c r="F627" s="6"/>
      <c r="G627" s="20"/>
      <c r="H627" s="31"/>
      <c r="I627" s="31"/>
      <c r="J627" s="51"/>
      <c r="K627" s="51"/>
      <c r="L627" s="20"/>
    </row>
    <row r="628" spans="1:12" ht="20.100000000000001" hidden="1" customHeight="1" x14ac:dyDescent="0.25">
      <c r="A628" s="1"/>
      <c r="B628" s="1"/>
      <c r="C628" s="6"/>
      <c r="D628" s="6"/>
      <c r="E628" s="6"/>
      <c r="F628" s="6"/>
      <c r="G628" s="20"/>
      <c r="H628" s="31"/>
      <c r="I628" s="31"/>
      <c r="J628" s="51"/>
      <c r="K628" s="51"/>
      <c r="L628" s="20"/>
    </row>
    <row r="629" spans="1:12" ht="18" customHeight="1" x14ac:dyDescent="0.25">
      <c r="A629" s="43" t="s">
        <v>34</v>
      </c>
      <c r="B629" s="43" t="s">
        <v>186</v>
      </c>
      <c r="C629" s="24">
        <f>SUBTOTAL(9,C630:C657)</f>
        <v>0</v>
      </c>
      <c r="D629" s="24">
        <f>SUBTOTAL(9,D630:D657)</f>
        <v>9330</v>
      </c>
      <c r="E629" s="24">
        <f>SUBTOTAL(9,E630:E657)</f>
        <v>3000</v>
      </c>
      <c r="F629" s="24">
        <f>G629-D629</f>
        <v>-9330</v>
      </c>
      <c r="G629" s="24">
        <f>SUBTOTAL(9,G630:G657)</f>
        <v>0</v>
      </c>
      <c r="H629" s="33" t="str">
        <f>IF(C629&lt;&gt;0,E629/C629,"-")</f>
        <v>-</v>
      </c>
      <c r="I629" s="33">
        <f>IF(D629&lt;&gt;0,E629/D629,"-")</f>
        <v>0.32154340836012862</v>
      </c>
      <c r="J629" s="54">
        <f>SUBTOTAL(9,J630:J657)</f>
        <v>9330</v>
      </c>
      <c r="K629" s="54">
        <f>SUBTOTAL(9,K630:K657)</f>
        <v>9330</v>
      </c>
      <c r="L629" s="24">
        <f>SUBTOTAL(9,L630:L657)</f>
        <v>0</v>
      </c>
    </row>
    <row r="630" spans="1:12" ht="30" hidden="1" customHeight="1" x14ac:dyDescent="0.25">
      <c r="A630" s="1"/>
      <c r="B630" s="1"/>
      <c r="C630" s="6"/>
      <c r="D630" s="12"/>
      <c r="E630" s="12"/>
      <c r="F630" s="12"/>
      <c r="G630" s="20"/>
      <c r="H630" s="31"/>
      <c r="I630" s="31"/>
      <c r="J630" s="51"/>
      <c r="K630" s="51"/>
      <c r="L630" s="20"/>
    </row>
    <row r="631" spans="1:12" ht="18" customHeight="1" x14ac:dyDescent="0.25">
      <c r="A631" s="44" t="s">
        <v>72</v>
      </c>
      <c r="B631" s="44" t="s">
        <v>200</v>
      </c>
      <c r="C631" s="26">
        <f>SUBTOTAL(9,C632:C643)</f>
        <v>0</v>
      </c>
      <c r="D631" s="26">
        <f>SUBTOTAL(9,D632:D643)</f>
        <v>8000</v>
      </c>
      <c r="E631" s="26">
        <f>SUBTOTAL(9,E632:E643)</f>
        <v>3000</v>
      </c>
      <c r="F631" s="26">
        <f>G631-D631</f>
        <v>-8000</v>
      </c>
      <c r="G631" s="26">
        <f>SUBTOTAL(9,G632:G643)</f>
        <v>0</v>
      </c>
      <c r="H631" s="34" t="str">
        <f>IF(C631&lt;&gt;0,E631/C631,"-")</f>
        <v>-</v>
      </c>
      <c r="I631" s="34">
        <f>IF(D631&lt;&gt;0,E631/D631,"-")</f>
        <v>0.375</v>
      </c>
      <c r="J631" s="55">
        <f>SUBTOTAL(9,J632:J643)</f>
        <v>8000</v>
      </c>
      <c r="K631" s="55">
        <f>SUBTOTAL(9,K632:K643)</f>
        <v>8000</v>
      </c>
      <c r="L631" s="26">
        <f>SUBTOTAL(9,L632:L643)</f>
        <v>0</v>
      </c>
    </row>
    <row r="632" spans="1:12" ht="30" hidden="1" customHeight="1" x14ac:dyDescent="0.25">
      <c r="A632" s="1"/>
      <c r="B632" s="1"/>
      <c r="C632" s="6"/>
      <c r="D632" s="13"/>
      <c r="E632" s="13"/>
      <c r="F632" s="13"/>
      <c r="G632" s="20"/>
      <c r="H632" s="31"/>
      <c r="I632" s="31"/>
      <c r="J632" s="51"/>
      <c r="K632" s="51"/>
      <c r="L632" s="20"/>
    </row>
    <row r="633" spans="1:12" ht="18" customHeight="1" x14ac:dyDescent="0.25">
      <c r="A633" s="45" t="s">
        <v>2</v>
      </c>
      <c r="B633" s="45" t="s">
        <v>150</v>
      </c>
      <c r="C633" s="27">
        <f>SUBTOTAL(9,C634:C642)</f>
        <v>0</v>
      </c>
      <c r="D633" s="27">
        <f>SUBTOTAL(9,D634:D642)</f>
        <v>8000</v>
      </c>
      <c r="E633" s="27">
        <f>SUBTOTAL(9,E634:E642)</f>
        <v>3000</v>
      </c>
      <c r="F633" s="27">
        <f>G633-D633</f>
        <v>-8000</v>
      </c>
      <c r="G633" s="27">
        <f>SUBTOTAL(9,G634:G642)</f>
        <v>0</v>
      </c>
      <c r="H633" s="35" t="str">
        <f>IF(C633&lt;&gt;0,E633/C633,"-")</f>
        <v>-</v>
      </c>
      <c r="I633" s="35">
        <f>IF(D633&lt;&gt;0,E633/D633,"-")</f>
        <v>0.375</v>
      </c>
      <c r="J633" s="56">
        <f>SUBTOTAL(9,J634:J642)</f>
        <v>8000</v>
      </c>
      <c r="K633" s="56">
        <f>SUBTOTAL(9,K634:K642)</f>
        <v>8000</v>
      </c>
      <c r="L633" s="27">
        <f>SUBTOTAL(9,L634:L642)</f>
        <v>0</v>
      </c>
    </row>
    <row r="634" spans="1:12" ht="30" hidden="1" customHeight="1" x14ac:dyDescent="0.25">
      <c r="A634" s="1"/>
      <c r="B634" s="1"/>
      <c r="C634" s="6"/>
      <c r="D634" s="14"/>
      <c r="E634" s="14"/>
      <c r="F634" s="14"/>
      <c r="G634" s="20"/>
      <c r="H634" s="31"/>
      <c r="I634" s="31"/>
      <c r="J634" s="51"/>
      <c r="K634" s="51"/>
      <c r="L634" s="20"/>
    </row>
    <row r="635" spans="1:12" ht="18" customHeight="1" x14ac:dyDescent="0.25">
      <c r="A635" s="46" t="s">
        <v>0</v>
      </c>
      <c r="B635" s="46" t="s">
        <v>119</v>
      </c>
      <c r="C635" s="25">
        <f>SUBTOTAL(9,C636:C641)</f>
        <v>0</v>
      </c>
      <c r="D635" s="25">
        <f>SUBTOTAL(9,D636:D641)</f>
        <v>8000</v>
      </c>
      <c r="E635" s="25">
        <f>SUBTOTAL(9,E636:E641)</f>
        <v>3000</v>
      </c>
      <c r="F635" s="25">
        <f>G635-D635</f>
        <v>-8000</v>
      </c>
      <c r="G635" s="25">
        <f>SUBTOTAL(9,G636:G641)</f>
        <v>0</v>
      </c>
      <c r="H635" s="36" t="str">
        <f>IF(C635&lt;&gt;0,E635/C635,"-")</f>
        <v>-</v>
      </c>
      <c r="I635" s="36">
        <f>IF(D635&lt;&gt;0,E635/D635,"-")</f>
        <v>0.375</v>
      </c>
      <c r="J635" s="57">
        <f>SUBTOTAL(9,J636:J641)</f>
        <v>8000</v>
      </c>
      <c r="K635" s="57">
        <f>SUBTOTAL(9,K636:K641)</f>
        <v>8000</v>
      </c>
      <c r="L635" s="25">
        <f>SUBTOTAL(9,L636:L641)</f>
        <v>0</v>
      </c>
    </row>
    <row r="636" spans="1:12" ht="22.5" hidden="1" customHeight="1" x14ac:dyDescent="0.25">
      <c r="A636" s="1"/>
      <c r="B636" s="1"/>
      <c r="C636" s="6"/>
      <c r="D636" s="14"/>
      <c r="E636" s="14"/>
      <c r="F636" s="14"/>
      <c r="G636" s="14"/>
      <c r="H636" s="37"/>
      <c r="I636" s="37"/>
      <c r="J636" s="58"/>
      <c r="K636" s="58"/>
      <c r="L636" s="14"/>
    </row>
    <row r="637" spans="1:12" ht="409.6" hidden="1" customHeight="1" x14ac:dyDescent="0.25">
      <c r="A637" s="47" t="s">
        <v>8</v>
      </c>
      <c r="B637" s="47" t="s">
        <v>111</v>
      </c>
      <c r="C637" s="14">
        <f>SUBTOTAL(9,C638:C640)</f>
        <v>0</v>
      </c>
      <c r="D637" s="14">
        <f>SUBTOTAL(9,D638:D640)</f>
        <v>8000</v>
      </c>
      <c r="E637" s="14">
        <f>SUBTOTAL(9,E638:E640)</f>
        <v>3000</v>
      </c>
      <c r="F637" s="14">
        <f>G637-D637</f>
        <v>-8000</v>
      </c>
      <c r="G637" s="14">
        <f>SUBTOTAL(9,G638:G640)</f>
        <v>0</v>
      </c>
      <c r="H637" s="37" t="str">
        <f>IF(C637&lt;&gt;0,E637/C637,"-")</f>
        <v>-</v>
      </c>
      <c r="I637" s="37">
        <f>IF(D637&lt;&gt;0,E637/D637,"-")</f>
        <v>0.375</v>
      </c>
      <c r="J637" s="58">
        <f>SUBTOTAL(9,J638:J640)</f>
        <v>8000</v>
      </c>
      <c r="K637" s="58">
        <f>SUBTOTAL(9,K638:K640)</f>
        <v>8000</v>
      </c>
      <c r="L637" s="14">
        <f>SUBTOTAL(9,L638:L640)</f>
        <v>0</v>
      </c>
    </row>
    <row r="638" spans="1:12" ht="30" hidden="1" customHeight="1" x14ac:dyDescent="0.25">
      <c r="A638" s="1"/>
      <c r="B638" s="1"/>
      <c r="C638" s="6"/>
      <c r="D638" s="21"/>
      <c r="E638" s="21"/>
      <c r="F638" s="21"/>
      <c r="G638" s="20"/>
      <c r="H638" s="31"/>
      <c r="I638" s="31"/>
      <c r="J638" s="51"/>
      <c r="K638" s="51"/>
      <c r="L638" s="20"/>
    </row>
    <row r="639" spans="1:12" ht="15" customHeight="1" x14ac:dyDescent="0.25">
      <c r="A639" s="48" t="s">
        <v>8</v>
      </c>
      <c r="B639" s="48" t="s">
        <v>111</v>
      </c>
      <c r="C639" s="3">
        <v>0</v>
      </c>
      <c r="D639" s="3">
        <v>8000</v>
      </c>
      <c r="E639" s="3">
        <v>3000</v>
      </c>
      <c r="F639" s="3">
        <f>G639-D639</f>
        <v>-8000</v>
      </c>
      <c r="G639" s="3"/>
      <c r="H639" s="29" t="str">
        <f>IF(C639&lt;&gt;0,0/C639,"-")</f>
        <v>-</v>
      </c>
      <c r="I639" s="29">
        <f>IF(D639&lt;&gt;0,E639/D639,"-")</f>
        <v>0.375</v>
      </c>
      <c r="J639" s="59">
        <v>8000</v>
      </c>
      <c r="K639" s="59">
        <v>8000</v>
      </c>
      <c r="L639" s="49">
        <v>0</v>
      </c>
    </row>
    <row r="640" spans="1:12" hidden="1" x14ac:dyDescent="0.25">
      <c r="A640" s="1"/>
      <c r="B640" s="1"/>
      <c r="C640" s="6"/>
      <c r="D640" s="3"/>
      <c r="E640" s="3"/>
      <c r="F640" s="3"/>
      <c r="G640" s="3"/>
      <c r="H640" s="29"/>
      <c r="I640" s="29"/>
      <c r="J640" s="59"/>
      <c r="K640" s="59"/>
      <c r="L640" s="3"/>
    </row>
    <row r="641" spans="1:12" hidden="1" x14ac:dyDescent="0.25">
      <c r="A641" s="1"/>
      <c r="B641" s="1"/>
      <c r="C641" s="6"/>
      <c r="D641" s="6"/>
      <c r="E641" s="6"/>
      <c r="F641" s="6"/>
      <c r="G641" s="20"/>
      <c r="H641" s="31"/>
      <c r="I641" s="31"/>
      <c r="J641" s="51"/>
      <c r="K641" s="51"/>
      <c r="L641" s="20"/>
    </row>
    <row r="642" spans="1:12" ht="20.100000000000001" hidden="1" customHeight="1" x14ac:dyDescent="0.25">
      <c r="A642" s="1"/>
      <c r="B642" s="1"/>
      <c r="C642" s="6"/>
      <c r="D642" s="6"/>
      <c r="E642" s="6"/>
      <c r="F642" s="6"/>
      <c r="G642" s="20"/>
      <c r="H642" s="31"/>
      <c r="I642" s="31"/>
      <c r="J642" s="51"/>
      <c r="K642" s="51"/>
      <c r="L642" s="20"/>
    </row>
    <row r="643" spans="1:12" ht="20.100000000000001" hidden="1" customHeight="1" x14ac:dyDescent="0.25">
      <c r="A643" s="1"/>
      <c r="B643" s="1"/>
      <c r="C643" s="6"/>
      <c r="D643" s="6"/>
      <c r="E643" s="6"/>
      <c r="F643" s="6"/>
      <c r="G643" s="20"/>
      <c r="H643" s="31"/>
      <c r="I643" s="31"/>
      <c r="J643" s="51"/>
      <c r="K643" s="51"/>
      <c r="L643" s="20"/>
    </row>
    <row r="644" spans="1:12" ht="18" customHeight="1" x14ac:dyDescent="0.25">
      <c r="A644" s="44" t="s">
        <v>75</v>
      </c>
      <c r="B644" s="44" t="s">
        <v>145</v>
      </c>
      <c r="C644" s="26">
        <f>SUBTOTAL(9,C645:C656)</f>
        <v>0</v>
      </c>
      <c r="D644" s="26">
        <f>SUBTOTAL(9,D645:D656)</f>
        <v>1330</v>
      </c>
      <c r="E644" s="26">
        <f>SUBTOTAL(9,E645:E656)</f>
        <v>0</v>
      </c>
      <c r="F644" s="26">
        <f>G644-D644</f>
        <v>-1330</v>
      </c>
      <c r="G644" s="26">
        <f>SUBTOTAL(9,G645:G656)</f>
        <v>0</v>
      </c>
      <c r="H644" s="34" t="str">
        <f>IF(C644&lt;&gt;0,E644/C644,"-")</f>
        <v>-</v>
      </c>
      <c r="I644" s="34">
        <f>IF(D644&lt;&gt;0,E644/D644,"-")</f>
        <v>0</v>
      </c>
      <c r="J644" s="55">
        <f>SUBTOTAL(9,J645:J656)</f>
        <v>1330</v>
      </c>
      <c r="K644" s="55">
        <f>SUBTOTAL(9,K645:K656)</f>
        <v>1330</v>
      </c>
      <c r="L644" s="26">
        <f>SUBTOTAL(9,L645:L656)</f>
        <v>0</v>
      </c>
    </row>
    <row r="645" spans="1:12" ht="30" hidden="1" customHeight="1" x14ac:dyDescent="0.25">
      <c r="A645" s="1"/>
      <c r="B645" s="1"/>
      <c r="C645" s="6"/>
      <c r="D645" s="13"/>
      <c r="E645" s="13"/>
      <c r="F645" s="13"/>
      <c r="G645" s="20"/>
      <c r="H645" s="31"/>
      <c r="I645" s="31"/>
      <c r="J645" s="51"/>
      <c r="K645" s="51"/>
      <c r="L645" s="20"/>
    </row>
    <row r="646" spans="1:12" ht="18" customHeight="1" x14ac:dyDescent="0.25">
      <c r="A646" s="45" t="s">
        <v>2</v>
      </c>
      <c r="B646" s="45" t="s">
        <v>150</v>
      </c>
      <c r="C646" s="27">
        <f>SUBTOTAL(9,C647:C655)</f>
        <v>0</v>
      </c>
      <c r="D646" s="27">
        <f>SUBTOTAL(9,D647:D655)</f>
        <v>1330</v>
      </c>
      <c r="E646" s="27">
        <f>SUBTOTAL(9,E647:E655)</f>
        <v>0</v>
      </c>
      <c r="F646" s="27">
        <f>G646-D646</f>
        <v>-1330</v>
      </c>
      <c r="G646" s="27">
        <f>SUBTOTAL(9,G647:G655)</f>
        <v>0</v>
      </c>
      <c r="H646" s="35" t="str">
        <f>IF(C646&lt;&gt;0,E646/C646,"-")</f>
        <v>-</v>
      </c>
      <c r="I646" s="35">
        <f>IF(D646&lt;&gt;0,E646/D646,"-")</f>
        <v>0</v>
      </c>
      <c r="J646" s="56">
        <f>SUBTOTAL(9,J647:J655)</f>
        <v>1330</v>
      </c>
      <c r="K646" s="56">
        <f>SUBTOTAL(9,K647:K655)</f>
        <v>1330</v>
      </c>
      <c r="L646" s="27">
        <f>SUBTOTAL(9,L647:L655)</f>
        <v>0</v>
      </c>
    </row>
    <row r="647" spans="1:12" ht="30" hidden="1" customHeight="1" x14ac:dyDescent="0.25">
      <c r="A647" s="1"/>
      <c r="B647" s="1"/>
      <c r="C647" s="6"/>
      <c r="D647" s="14"/>
      <c r="E647" s="14"/>
      <c r="F647" s="14"/>
      <c r="G647" s="20"/>
      <c r="H647" s="31"/>
      <c r="I647" s="31"/>
      <c r="J647" s="51"/>
      <c r="K647" s="51"/>
      <c r="L647" s="20"/>
    </row>
    <row r="648" spans="1:12" ht="18" customHeight="1" x14ac:dyDescent="0.25">
      <c r="A648" s="46" t="s">
        <v>0</v>
      </c>
      <c r="B648" s="46" t="s">
        <v>119</v>
      </c>
      <c r="C648" s="25">
        <f>SUBTOTAL(9,C649:C654)</f>
        <v>0</v>
      </c>
      <c r="D648" s="25">
        <f>SUBTOTAL(9,D649:D654)</f>
        <v>1330</v>
      </c>
      <c r="E648" s="25">
        <f>SUBTOTAL(9,E649:E654)</f>
        <v>0</v>
      </c>
      <c r="F648" s="25">
        <f>G648-D648</f>
        <v>-1330</v>
      </c>
      <c r="G648" s="25">
        <f>SUBTOTAL(9,G649:G654)</f>
        <v>0</v>
      </c>
      <c r="H648" s="36" t="str">
        <f>IF(C648&lt;&gt;0,E648/C648,"-")</f>
        <v>-</v>
      </c>
      <c r="I648" s="36">
        <f>IF(D648&lt;&gt;0,E648/D648,"-")</f>
        <v>0</v>
      </c>
      <c r="J648" s="57">
        <f>SUBTOTAL(9,J649:J654)</f>
        <v>1330</v>
      </c>
      <c r="K648" s="57">
        <f>SUBTOTAL(9,K649:K654)</f>
        <v>1330</v>
      </c>
      <c r="L648" s="25">
        <f>SUBTOTAL(9,L649:L654)</f>
        <v>0</v>
      </c>
    </row>
    <row r="649" spans="1:12" ht="22.5" hidden="1" customHeight="1" x14ac:dyDescent="0.25">
      <c r="A649" s="1"/>
      <c r="B649" s="1"/>
      <c r="C649" s="6"/>
      <c r="D649" s="14"/>
      <c r="E649" s="14"/>
      <c r="F649" s="14"/>
      <c r="G649" s="14"/>
      <c r="H649" s="37"/>
      <c r="I649" s="37"/>
      <c r="J649" s="58"/>
      <c r="K649" s="58"/>
      <c r="L649" s="14"/>
    </row>
    <row r="650" spans="1:12" ht="409.6" hidden="1" customHeight="1" x14ac:dyDescent="0.25">
      <c r="A650" s="47" t="s">
        <v>8</v>
      </c>
      <c r="B650" s="47" t="s">
        <v>111</v>
      </c>
      <c r="C650" s="14">
        <f>SUBTOTAL(9,C651:C653)</f>
        <v>0</v>
      </c>
      <c r="D650" s="14">
        <f>SUBTOTAL(9,D651:D653)</f>
        <v>1330</v>
      </c>
      <c r="E650" s="14">
        <f>SUBTOTAL(9,E651:E653)</f>
        <v>0</v>
      </c>
      <c r="F650" s="14">
        <f>G650-D650</f>
        <v>-1330</v>
      </c>
      <c r="G650" s="14">
        <f>SUBTOTAL(9,G651:G653)</f>
        <v>0</v>
      </c>
      <c r="H650" s="37" t="str">
        <f>IF(C650&lt;&gt;0,E650/C650,"-")</f>
        <v>-</v>
      </c>
      <c r="I650" s="37">
        <f>IF(D650&lt;&gt;0,E650/D650,"-")</f>
        <v>0</v>
      </c>
      <c r="J650" s="58">
        <f>SUBTOTAL(9,J651:J653)</f>
        <v>1330</v>
      </c>
      <c r="K650" s="58">
        <f>SUBTOTAL(9,K651:K653)</f>
        <v>1330</v>
      </c>
      <c r="L650" s="14">
        <f>SUBTOTAL(9,L651:L653)</f>
        <v>0</v>
      </c>
    </row>
    <row r="651" spans="1:12" ht="30" hidden="1" customHeight="1" x14ac:dyDescent="0.25">
      <c r="A651" s="1"/>
      <c r="B651" s="1"/>
      <c r="C651" s="6"/>
      <c r="D651" s="21"/>
      <c r="E651" s="21"/>
      <c r="F651" s="21"/>
      <c r="G651" s="20"/>
      <c r="H651" s="31"/>
      <c r="I651" s="31"/>
      <c r="J651" s="51"/>
      <c r="K651" s="51"/>
      <c r="L651" s="20"/>
    </row>
    <row r="652" spans="1:12" ht="15" customHeight="1" x14ac:dyDescent="0.25">
      <c r="A652" s="48" t="s">
        <v>8</v>
      </c>
      <c r="B652" s="48" t="s">
        <v>111</v>
      </c>
      <c r="C652" s="3">
        <v>0</v>
      </c>
      <c r="D652" s="3">
        <v>1330</v>
      </c>
      <c r="E652" s="3">
        <v>0</v>
      </c>
      <c r="F652" s="3">
        <f>G652-D652</f>
        <v>-1330</v>
      </c>
      <c r="G652" s="3"/>
      <c r="H652" s="29" t="str">
        <f>IF(C652&lt;&gt;0,0/C652,"-")</f>
        <v>-</v>
      </c>
      <c r="I652" s="29">
        <f>IF(D652&lt;&gt;0,E652/D652,"-")</f>
        <v>0</v>
      </c>
      <c r="J652" s="59">
        <v>1330</v>
      </c>
      <c r="K652" s="59">
        <v>1330</v>
      </c>
      <c r="L652" s="49">
        <v>0</v>
      </c>
    </row>
    <row r="653" spans="1:12" hidden="1" x14ac:dyDescent="0.25">
      <c r="A653" s="1"/>
      <c r="B653" s="1"/>
      <c r="C653" s="6"/>
      <c r="D653" s="3"/>
      <c r="E653" s="3"/>
      <c r="F653" s="3"/>
      <c r="G653" s="3"/>
      <c r="H653" s="29"/>
      <c r="I653" s="29"/>
      <c r="J653" s="59"/>
      <c r="K653" s="59"/>
      <c r="L653" s="3"/>
    </row>
    <row r="654" spans="1:12" hidden="1" x14ac:dyDescent="0.25">
      <c r="A654" s="1"/>
      <c r="B654" s="1"/>
      <c r="C654" s="6"/>
      <c r="D654" s="6"/>
      <c r="E654" s="6"/>
      <c r="F654" s="6"/>
      <c r="G654" s="20"/>
      <c r="H654" s="31"/>
      <c r="I654" s="31"/>
      <c r="J654" s="51"/>
      <c r="K654" s="51"/>
      <c r="L654" s="20"/>
    </row>
    <row r="655" spans="1:12" ht="20.100000000000001" hidden="1" customHeight="1" x14ac:dyDescent="0.25">
      <c r="A655" s="1"/>
      <c r="B655" s="1"/>
      <c r="C655" s="6"/>
      <c r="D655" s="6"/>
      <c r="E655" s="6"/>
      <c r="F655" s="6"/>
      <c r="G655" s="20"/>
      <c r="H655" s="31"/>
      <c r="I655" s="31"/>
      <c r="J655" s="51"/>
      <c r="K655" s="51"/>
      <c r="L655" s="20"/>
    </row>
    <row r="656" spans="1:12" ht="20.100000000000001" hidden="1" customHeight="1" x14ac:dyDescent="0.25">
      <c r="A656" s="1"/>
      <c r="B656" s="1"/>
      <c r="C656" s="6"/>
      <c r="D656" s="6"/>
      <c r="E656" s="6"/>
      <c r="F656" s="6"/>
      <c r="G656" s="20"/>
      <c r="H656" s="31"/>
      <c r="I656" s="31"/>
      <c r="J656" s="51"/>
      <c r="K656" s="51"/>
      <c r="L656" s="20"/>
    </row>
    <row r="657" spans="1:12" ht="20.100000000000001" hidden="1" customHeight="1" x14ac:dyDescent="0.25">
      <c r="A657" s="1"/>
      <c r="B657" s="1"/>
      <c r="C657" s="6"/>
      <c r="D657" s="6"/>
      <c r="E657" s="6"/>
      <c r="F657" s="6"/>
      <c r="G657" s="20"/>
      <c r="H657" s="31"/>
      <c r="I657" s="31"/>
      <c r="J657" s="51"/>
      <c r="K657" s="51"/>
      <c r="L657" s="20"/>
    </row>
    <row r="658" spans="1:12" ht="18" customHeight="1" x14ac:dyDescent="0.25">
      <c r="A658" s="43" t="s">
        <v>52</v>
      </c>
      <c r="B658" s="43" t="s">
        <v>103</v>
      </c>
      <c r="C658" s="24">
        <f>SUBTOTAL(9,C659:C673)</f>
        <v>0</v>
      </c>
      <c r="D658" s="24">
        <f>SUBTOTAL(9,D659:D673)</f>
        <v>1130</v>
      </c>
      <c r="E658" s="24">
        <f>SUBTOTAL(9,E659:E673)</f>
        <v>0</v>
      </c>
      <c r="F658" s="24">
        <f>G658-D658</f>
        <v>-1130</v>
      </c>
      <c r="G658" s="24">
        <f>SUBTOTAL(9,G659:G673)</f>
        <v>0</v>
      </c>
      <c r="H658" s="33" t="str">
        <f>IF(C658&lt;&gt;0,E658/C658,"-")</f>
        <v>-</v>
      </c>
      <c r="I658" s="33">
        <f>IF(D658&lt;&gt;0,E658/D658,"-")</f>
        <v>0</v>
      </c>
      <c r="J658" s="54">
        <f>SUBTOTAL(9,J659:J673)</f>
        <v>1130</v>
      </c>
      <c r="K658" s="54">
        <f>SUBTOTAL(9,K659:K673)</f>
        <v>1130</v>
      </c>
      <c r="L658" s="24">
        <f>SUBTOTAL(9,L659:L673)</f>
        <v>0</v>
      </c>
    </row>
    <row r="659" spans="1:12" ht="30" hidden="1" customHeight="1" x14ac:dyDescent="0.25">
      <c r="A659" s="1"/>
      <c r="B659" s="1"/>
      <c r="C659" s="6"/>
      <c r="D659" s="12"/>
      <c r="E659" s="12"/>
      <c r="F659" s="12"/>
      <c r="G659" s="20"/>
      <c r="H659" s="31"/>
      <c r="I659" s="31"/>
      <c r="J659" s="51"/>
      <c r="K659" s="51"/>
      <c r="L659" s="20"/>
    </row>
    <row r="660" spans="1:12" ht="18" customHeight="1" x14ac:dyDescent="0.25">
      <c r="A660" s="44" t="s">
        <v>73</v>
      </c>
      <c r="B660" s="44" t="s">
        <v>189</v>
      </c>
      <c r="C660" s="26">
        <f>SUBTOTAL(9,C661:C672)</f>
        <v>0</v>
      </c>
      <c r="D660" s="26">
        <f>SUBTOTAL(9,D661:D672)</f>
        <v>1130</v>
      </c>
      <c r="E660" s="26">
        <f>SUBTOTAL(9,E661:E672)</f>
        <v>0</v>
      </c>
      <c r="F660" s="26">
        <f>G660-D660</f>
        <v>-1130</v>
      </c>
      <c r="G660" s="26">
        <f>SUBTOTAL(9,G661:G672)</f>
        <v>0</v>
      </c>
      <c r="H660" s="34" t="str">
        <f>IF(C660&lt;&gt;0,E660/C660,"-")</f>
        <v>-</v>
      </c>
      <c r="I660" s="34">
        <f>IF(D660&lt;&gt;0,E660/D660,"-")</f>
        <v>0</v>
      </c>
      <c r="J660" s="55">
        <f>SUBTOTAL(9,J661:J672)</f>
        <v>1130</v>
      </c>
      <c r="K660" s="55">
        <f>SUBTOTAL(9,K661:K672)</f>
        <v>1130</v>
      </c>
      <c r="L660" s="26">
        <f>SUBTOTAL(9,L661:L672)</f>
        <v>0</v>
      </c>
    </row>
    <row r="661" spans="1:12" ht="30" hidden="1" customHeight="1" x14ac:dyDescent="0.25">
      <c r="A661" s="1"/>
      <c r="B661" s="1"/>
      <c r="C661" s="6"/>
      <c r="D661" s="13"/>
      <c r="E661" s="13"/>
      <c r="F661" s="13"/>
      <c r="G661" s="20"/>
      <c r="H661" s="31"/>
      <c r="I661" s="31"/>
      <c r="J661" s="51"/>
      <c r="K661" s="51"/>
      <c r="L661" s="20"/>
    </row>
    <row r="662" spans="1:12" ht="18" customHeight="1" x14ac:dyDescent="0.25">
      <c r="A662" s="45" t="s">
        <v>2</v>
      </c>
      <c r="B662" s="45" t="s">
        <v>150</v>
      </c>
      <c r="C662" s="27">
        <f>SUBTOTAL(9,C663:C671)</f>
        <v>0</v>
      </c>
      <c r="D662" s="27">
        <f>SUBTOTAL(9,D663:D671)</f>
        <v>1130</v>
      </c>
      <c r="E662" s="27">
        <f>SUBTOTAL(9,E663:E671)</f>
        <v>0</v>
      </c>
      <c r="F662" s="27">
        <f>G662-D662</f>
        <v>-1130</v>
      </c>
      <c r="G662" s="27">
        <f>SUBTOTAL(9,G663:G671)</f>
        <v>0</v>
      </c>
      <c r="H662" s="35" t="str">
        <f>IF(C662&lt;&gt;0,E662/C662,"-")</f>
        <v>-</v>
      </c>
      <c r="I662" s="35">
        <f>IF(D662&lt;&gt;0,E662/D662,"-")</f>
        <v>0</v>
      </c>
      <c r="J662" s="56">
        <f>SUBTOTAL(9,J663:J671)</f>
        <v>1130</v>
      </c>
      <c r="K662" s="56">
        <f>SUBTOTAL(9,K663:K671)</f>
        <v>1130</v>
      </c>
      <c r="L662" s="27">
        <f>SUBTOTAL(9,L663:L671)</f>
        <v>0</v>
      </c>
    </row>
    <row r="663" spans="1:12" ht="30" hidden="1" customHeight="1" x14ac:dyDescent="0.25">
      <c r="A663" s="1"/>
      <c r="B663" s="1"/>
      <c r="C663" s="6"/>
      <c r="D663" s="14"/>
      <c r="E663" s="14"/>
      <c r="F663" s="14"/>
      <c r="G663" s="20"/>
      <c r="H663" s="31"/>
      <c r="I663" s="31"/>
      <c r="J663" s="51"/>
      <c r="K663" s="51"/>
      <c r="L663" s="20"/>
    </row>
    <row r="664" spans="1:12" ht="18" customHeight="1" x14ac:dyDescent="0.25">
      <c r="A664" s="46" t="s">
        <v>0</v>
      </c>
      <c r="B664" s="46" t="s">
        <v>119</v>
      </c>
      <c r="C664" s="25">
        <f>SUBTOTAL(9,C665:C670)</f>
        <v>0</v>
      </c>
      <c r="D664" s="25">
        <f>SUBTOTAL(9,D665:D670)</f>
        <v>1130</v>
      </c>
      <c r="E664" s="25">
        <f>SUBTOTAL(9,E665:E670)</f>
        <v>0</v>
      </c>
      <c r="F664" s="25">
        <f>G664-D664</f>
        <v>-1130</v>
      </c>
      <c r="G664" s="25">
        <f>SUBTOTAL(9,G665:G670)</f>
        <v>0</v>
      </c>
      <c r="H664" s="36" t="str">
        <f>IF(C664&lt;&gt;0,E664/C664,"-")</f>
        <v>-</v>
      </c>
      <c r="I664" s="36">
        <f>IF(D664&lt;&gt;0,E664/D664,"-")</f>
        <v>0</v>
      </c>
      <c r="J664" s="57">
        <f>SUBTOTAL(9,J665:J670)</f>
        <v>1130</v>
      </c>
      <c r="K664" s="57">
        <f>SUBTOTAL(9,K665:K670)</f>
        <v>1130</v>
      </c>
      <c r="L664" s="25">
        <f>SUBTOTAL(9,L665:L670)</f>
        <v>0</v>
      </c>
    </row>
    <row r="665" spans="1:12" ht="22.5" hidden="1" customHeight="1" x14ac:dyDescent="0.25">
      <c r="A665" s="1"/>
      <c r="B665" s="1"/>
      <c r="C665" s="6"/>
      <c r="D665" s="14"/>
      <c r="E665" s="14"/>
      <c r="F665" s="14"/>
      <c r="G665" s="14"/>
      <c r="H665" s="37"/>
      <c r="I665" s="37"/>
      <c r="J665" s="58"/>
      <c r="K665" s="58"/>
      <c r="L665" s="14"/>
    </row>
    <row r="666" spans="1:12" ht="409.6" hidden="1" customHeight="1" x14ac:dyDescent="0.25">
      <c r="A666" s="47" t="s">
        <v>8</v>
      </c>
      <c r="B666" s="47" t="s">
        <v>111</v>
      </c>
      <c r="C666" s="14">
        <f>SUBTOTAL(9,C667:C669)</f>
        <v>0</v>
      </c>
      <c r="D666" s="14">
        <f>SUBTOTAL(9,D667:D669)</f>
        <v>1130</v>
      </c>
      <c r="E666" s="14">
        <f>SUBTOTAL(9,E667:E669)</f>
        <v>0</v>
      </c>
      <c r="F666" s="14">
        <f>G666-D666</f>
        <v>-1130</v>
      </c>
      <c r="G666" s="14">
        <f>SUBTOTAL(9,G667:G669)</f>
        <v>0</v>
      </c>
      <c r="H666" s="37" t="str">
        <f>IF(C666&lt;&gt;0,E666/C666,"-")</f>
        <v>-</v>
      </c>
      <c r="I666" s="37">
        <f>IF(D666&lt;&gt;0,E666/D666,"-")</f>
        <v>0</v>
      </c>
      <c r="J666" s="58">
        <f>SUBTOTAL(9,J667:J669)</f>
        <v>1130</v>
      </c>
      <c r="K666" s="58">
        <f>SUBTOTAL(9,K667:K669)</f>
        <v>1130</v>
      </c>
      <c r="L666" s="14">
        <f>SUBTOTAL(9,L667:L669)</f>
        <v>0</v>
      </c>
    </row>
    <row r="667" spans="1:12" ht="30" hidden="1" customHeight="1" x14ac:dyDescent="0.25">
      <c r="A667" s="1"/>
      <c r="B667" s="1"/>
      <c r="C667" s="6"/>
      <c r="D667" s="21"/>
      <c r="E667" s="21"/>
      <c r="F667" s="21"/>
      <c r="G667" s="20"/>
      <c r="H667" s="31"/>
      <c r="I667" s="31"/>
      <c r="J667" s="51"/>
      <c r="K667" s="51"/>
      <c r="L667" s="20"/>
    </row>
    <row r="668" spans="1:12" ht="15" customHeight="1" x14ac:dyDescent="0.25">
      <c r="A668" s="48" t="s">
        <v>8</v>
      </c>
      <c r="B668" s="48" t="s">
        <v>111</v>
      </c>
      <c r="C668" s="3">
        <v>0</v>
      </c>
      <c r="D668" s="3">
        <v>1130</v>
      </c>
      <c r="E668" s="3">
        <v>0</v>
      </c>
      <c r="F668" s="3">
        <f>G668-D668</f>
        <v>-1130</v>
      </c>
      <c r="G668" s="3"/>
      <c r="H668" s="29" t="str">
        <f>IF(C668&lt;&gt;0,0/C668,"-")</f>
        <v>-</v>
      </c>
      <c r="I668" s="29">
        <f>IF(D668&lt;&gt;0,E668/D668,"-")</f>
        <v>0</v>
      </c>
      <c r="J668" s="59">
        <v>1130</v>
      </c>
      <c r="K668" s="59">
        <v>1130</v>
      </c>
      <c r="L668" s="49">
        <v>0</v>
      </c>
    </row>
    <row r="669" spans="1:12" hidden="1" x14ac:dyDescent="0.25">
      <c r="A669" s="1"/>
      <c r="B669" s="1"/>
      <c r="C669" s="6"/>
      <c r="D669" s="3"/>
      <c r="E669" s="3"/>
      <c r="F669" s="3"/>
      <c r="G669" s="3"/>
      <c r="H669" s="29"/>
      <c r="I669" s="29"/>
      <c r="J669" s="59"/>
      <c r="K669" s="59"/>
      <c r="L669" s="3"/>
    </row>
    <row r="670" spans="1:12" hidden="1" x14ac:dyDescent="0.25">
      <c r="A670" s="1"/>
      <c r="B670" s="1"/>
      <c r="C670" s="6"/>
      <c r="D670" s="6"/>
      <c r="E670" s="6"/>
      <c r="F670" s="6"/>
      <c r="G670" s="20"/>
      <c r="H670" s="31"/>
      <c r="I670" s="31"/>
      <c r="J670" s="51"/>
      <c r="K670" s="51"/>
      <c r="L670" s="20"/>
    </row>
    <row r="671" spans="1:12" ht="20.100000000000001" hidden="1" customHeight="1" x14ac:dyDescent="0.25">
      <c r="A671" s="1"/>
      <c r="B671" s="1"/>
      <c r="C671" s="6"/>
      <c r="D671" s="6"/>
      <c r="E671" s="6"/>
      <c r="F671" s="6"/>
      <c r="G671" s="20"/>
      <c r="H671" s="31"/>
      <c r="I671" s="31"/>
      <c r="J671" s="51"/>
      <c r="K671" s="51"/>
      <c r="L671" s="20"/>
    </row>
    <row r="672" spans="1:12" ht="20.100000000000001" hidden="1" customHeight="1" x14ac:dyDescent="0.25">
      <c r="A672" s="1"/>
      <c r="B672" s="1"/>
      <c r="C672" s="6"/>
      <c r="D672" s="6"/>
      <c r="E672" s="6"/>
      <c r="F672" s="6"/>
      <c r="G672" s="20"/>
      <c r="H672" s="31"/>
      <c r="I672" s="31"/>
      <c r="J672" s="51"/>
      <c r="K672" s="51"/>
      <c r="L672" s="20"/>
    </row>
    <row r="673" spans="1:12" ht="20.100000000000001" hidden="1" customHeight="1" x14ac:dyDescent="0.25">
      <c r="A673" s="1"/>
      <c r="B673" s="1"/>
      <c r="C673" s="6"/>
      <c r="D673" s="6"/>
      <c r="E673" s="6"/>
      <c r="F673" s="6"/>
      <c r="G673" s="20"/>
      <c r="H673" s="31"/>
      <c r="I673" s="31"/>
      <c r="J673" s="51"/>
      <c r="K673" s="51"/>
      <c r="L673" s="20"/>
    </row>
    <row r="674" spans="1:12" ht="18" customHeight="1" x14ac:dyDescent="0.25">
      <c r="A674" s="43" t="s">
        <v>55</v>
      </c>
      <c r="B674" s="43" t="s">
        <v>218</v>
      </c>
      <c r="C674" s="24">
        <f>SUBTOTAL(9,C675:C702)</f>
        <v>0</v>
      </c>
      <c r="D674" s="24">
        <f>SUBTOTAL(9,D675:D702)</f>
        <v>2660</v>
      </c>
      <c r="E674" s="24">
        <f>SUBTOTAL(9,E675:E702)</f>
        <v>0</v>
      </c>
      <c r="F674" s="24">
        <f>G674-D674</f>
        <v>-2660</v>
      </c>
      <c r="G674" s="24">
        <f>SUBTOTAL(9,G675:G702)</f>
        <v>0</v>
      </c>
      <c r="H674" s="33" t="str">
        <f>IF(C674&lt;&gt;0,E674/C674,"-")</f>
        <v>-</v>
      </c>
      <c r="I674" s="33">
        <f>IF(D674&lt;&gt;0,E674/D674,"-")</f>
        <v>0</v>
      </c>
      <c r="J674" s="54">
        <f>SUBTOTAL(9,J675:J702)</f>
        <v>2660</v>
      </c>
      <c r="K674" s="54">
        <f>SUBTOTAL(9,K675:K702)</f>
        <v>2660</v>
      </c>
      <c r="L674" s="24">
        <f>SUBTOTAL(9,L675:L702)</f>
        <v>0</v>
      </c>
    </row>
    <row r="675" spans="1:12" ht="30" hidden="1" customHeight="1" x14ac:dyDescent="0.25">
      <c r="A675" s="1"/>
      <c r="B675" s="1"/>
      <c r="C675" s="6"/>
      <c r="D675" s="12"/>
      <c r="E675" s="12"/>
      <c r="F675" s="12"/>
      <c r="G675" s="20"/>
      <c r="H675" s="31"/>
      <c r="I675" s="31"/>
      <c r="J675" s="51"/>
      <c r="K675" s="51"/>
      <c r="L675" s="20"/>
    </row>
    <row r="676" spans="1:12" ht="18" customHeight="1" x14ac:dyDescent="0.25">
      <c r="A676" s="44" t="s">
        <v>70</v>
      </c>
      <c r="B676" s="44" t="s">
        <v>152</v>
      </c>
      <c r="C676" s="26">
        <f>SUBTOTAL(9,C677:C688)</f>
        <v>0</v>
      </c>
      <c r="D676" s="26">
        <f>SUBTOTAL(9,D677:D688)</f>
        <v>1330</v>
      </c>
      <c r="E676" s="26">
        <f>SUBTOTAL(9,E677:E688)</f>
        <v>0</v>
      </c>
      <c r="F676" s="26">
        <f>G676-D676</f>
        <v>-1330</v>
      </c>
      <c r="G676" s="26">
        <f>SUBTOTAL(9,G677:G688)</f>
        <v>0</v>
      </c>
      <c r="H676" s="34" t="str">
        <f>IF(C676&lt;&gt;0,E676/C676,"-")</f>
        <v>-</v>
      </c>
      <c r="I676" s="34">
        <f>IF(D676&lt;&gt;0,E676/D676,"-")</f>
        <v>0</v>
      </c>
      <c r="J676" s="55">
        <f>SUBTOTAL(9,J677:J688)</f>
        <v>1330</v>
      </c>
      <c r="K676" s="55">
        <f>SUBTOTAL(9,K677:K688)</f>
        <v>1330</v>
      </c>
      <c r="L676" s="26">
        <f>SUBTOTAL(9,L677:L688)</f>
        <v>0</v>
      </c>
    </row>
    <row r="677" spans="1:12" ht="30" hidden="1" customHeight="1" x14ac:dyDescent="0.25">
      <c r="A677" s="1"/>
      <c r="B677" s="1"/>
      <c r="C677" s="6"/>
      <c r="D677" s="13"/>
      <c r="E677" s="13"/>
      <c r="F677" s="13"/>
      <c r="G677" s="20"/>
      <c r="H677" s="31"/>
      <c r="I677" s="31"/>
      <c r="J677" s="51"/>
      <c r="K677" s="51"/>
      <c r="L677" s="20"/>
    </row>
    <row r="678" spans="1:12" ht="18" customHeight="1" x14ac:dyDescent="0.25">
      <c r="A678" s="45" t="s">
        <v>2</v>
      </c>
      <c r="B678" s="45" t="s">
        <v>150</v>
      </c>
      <c r="C678" s="27">
        <f>SUBTOTAL(9,C679:C687)</f>
        <v>0</v>
      </c>
      <c r="D678" s="27">
        <f>SUBTOTAL(9,D679:D687)</f>
        <v>1330</v>
      </c>
      <c r="E678" s="27">
        <f>SUBTOTAL(9,E679:E687)</f>
        <v>0</v>
      </c>
      <c r="F678" s="27">
        <f>G678-D678</f>
        <v>-1330</v>
      </c>
      <c r="G678" s="27">
        <f>SUBTOTAL(9,G679:G687)</f>
        <v>0</v>
      </c>
      <c r="H678" s="35" t="str">
        <f>IF(C678&lt;&gt;0,E678/C678,"-")</f>
        <v>-</v>
      </c>
      <c r="I678" s="35">
        <f>IF(D678&lt;&gt;0,E678/D678,"-")</f>
        <v>0</v>
      </c>
      <c r="J678" s="56">
        <f>SUBTOTAL(9,J679:J687)</f>
        <v>1330</v>
      </c>
      <c r="K678" s="56">
        <f>SUBTOTAL(9,K679:K687)</f>
        <v>1330</v>
      </c>
      <c r="L678" s="27">
        <f>SUBTOTAL(9,L679:L687)</f>
        <v>0</v>
      </c>
    </row>
    <row r="679" spans="1:12" ht="30" hidden="1" customHeight="1" x14ac:dyDescent="0.25">
      <c r="A679" s="1"/>
      <c r="B679" s="1"/>
      <c r="C679" s="6"/>
      <c r="D679" s="14"/>
      <c r="E679" s="14"/>
      <c r="F679" s="14"/>
      <c r="G679" s="20"/>
      <c r="H679" s="31"/>
      <c r="I679" s="31"/>
      <c r="J679" s="51"/>
      <c r="K679" s="51"/>
      <c r="L679" s="20"/>
    </row>
    <row r="680" spans="1:12" ht="18" customHeight="1" x14ac:dyDescent="0.25">
      <c r="A680" s="46" t="s">
        <v>0</v>
      </c>
      <c r="B680" s="46" t="s">
        <v>119</v>
      </c>
      <c r="C680" s="25">
        <f>SUBTOTAL(9,C681:C686)</f>
        <v>0</v>
      </c>
      <c r="D680" s="25">
        <f>SUBTOTAL(9,D681:D686)</f>
        <v>1330</v>
      </c>
      <c r="E680" s="25">
        <f>SUBTOTAL(9,E681:E686)</f>
        <v>0</v>
      </c>
      <c r="F680" s="25">
        <f>G680-D680</f>
        <v>-1330</v>
      </c>
      <c r="G680" s="25">
        <f>SUBTOTAL(9,G681:G686)</f>
        <v>0</v>
      </c>
      <c r="H680" s="36" t="str">
        <f>IF(C680&lt;&gt;0,E680/C680,"-")</f>
        <v>-</v>
      </c>
      <c r="I680" s="36">
        <f>IF(D680&lt;&gt;0,E680/D680,"-")</f>
        <v>0</v>
      </c>
      <c r="J680" s="57">
        <f>SUBTOTAL(9,J681:J686)</f>
        <v>1330</v>
      </c>
      <c r="K680" s="57">
        <f>SUBTOTAL(9,K681:K686)</f>
        <v>1330</v>
      </c>
      <c r="L680" s="25">
        <f>SUBTOTAL(9,L681:L686)</f>
        <v>0</v>
      </c>
    </row>
    <row r="681" spans="1:12" ht="22.5" hidden="1" customHeight="1" x14ac:dyDescent="0.25">
      <c r="A681" s="1"/>
      <c r="B681" s="1"/>
      <c r="C681" s="6"/>
      <c r="D681" s="14"/>
      <c r="E681" s="14"/>
      <c r="F681" s="14"/>
      <c r="G681" s="14"/>
      <c r="H681" s="37"/>
      <c r="I681" s="37"/>
      <c r="J681" s="58"/>
      <c r="K681" s="58"/>
      <c r="L681" s="14"/>
    </row>
    <row r="682" spans="1:12" ht="409.6" hidden="1" customHeight="1" x14ac:dyDescent="0.25">
      <c r="A682" s="47" t="s">
        <v>8</v>
      </c>
      <c r="B682" s="47" t="s">
        <v>111</v>
      </c>
      <c r="C682" s="14">
        <f>SUBTOTAL(9,C683:C685)</f>
        <v>0</v>
      </c>
      <c r="D682" s="14">
        <f>SUBTOTAL(9,D683:D685)</f>
        <v>1330</v>
      </c>
      <c r="E682" s="14">
        <f>SUBTOTAL(9,E683:E685)</f>
        <v>0</v>
      </c>
      <c r="F682" s="14">
        <f>G682-D682</f>
        <v>-1330</v>
      </c>
      <c r="G682" s="14">
        <f>SUBTOTAL(9,G683:G685)</f>
        <v>0</v>
      </c>
      <c r="H682" s="37" t="str">
        <f>IF(C682&lt;&gt;0,E682/C682,"-")</f>
        <v>-</v>
      </c>
      <c r="I682" s="37">
        <f>IF(D682&lt;&gt;0,E682/D682,"-")</f>
        <v>0</v>
      </c>
      <c r="J682" s="58">
        <f>SUBTOTAL(9,J683:J685)</f>
        <v>1330</v>
      </c>
      <c r="K682" s="58">
        <f>SUBTOTAL(9,K683:K685)</f>
        <v>1330</v>
      </c>
      <c r="L682" s="14">
        <f>SUBTOTAL(9,L683:L685)</f>
        <v>0</v>
      </c>
    </row>
    <row r="683" spans="1:12" ht="30" hidden="1" customHeight="1" x14ac:dyDescent="0.25">
      <c r="A683" s="1"/>
      <c r="B683" s="1"/>
      <c r="C683" s="6"/>
      <c r="D683" s="21"/>
      <c r="E683" s="21"/>
      <c r="F683" s="21"/>
      <c r="G683" s="20"/>
      <c r="H683" s="31"/>
      <c r="I683" s="31"/>
      <c r="J683" s="51"/>
      <c r="K683" s="51"/>
      <c r="L683" s="20"/>
    </row>
    <row r="684" spans="1:12" ht="15" customHeight="1" x14ac:dyDescent="0.25">
      <c r="A684" s="48" t="s">
        <v>8</v>
      </c>
      <c r="B684" s="48" t="s">
        <v>111</v>
      </c>
      <c r="C684" s="3">
        <v>0</v>
      </c>
      <c r="D684" s="3">
        <v>1330</v>
      </c>
      <c r="E684" s="3">
        <v>0</v>
      </c>
      <c r="F684" s="3">
        <f>G684-D684</f>
        <v>-1330</v>
      </c>
      <c r="G684" s="3"/>
      <c r="H684" s="29" t="str">
        <f>IF(C684&lt;&gt;0,0/C684,"-")</f>
        <v>-</v>
      </c>
      <c r="I684" s="29">
        <f>IF(D684&lt;&gt;0,E684/D684,"-")</f>
        <v>0</v>
      </c>
      <c r="J684" s="59">
        <v>1330</v>
      </c>
      <c r="K684" s="59">
        <v>1330</v>
      </c>
      <c r="L684" s="49">
        <v>0</v>
      </c>
    </row>
    <row r="685" spans="1:12" hidden="1" x14ac:dyDescent="0.25">
      <c r="A685" s="1"/>
      <c r="B685" s="1"/>
      <c r="C685" s="6"/>
      <c r="D685" s="3"/>
      <c r="E685" s="3"/>
      <c r="F685" s="3"/>
      <c r="G685" s="3"/>
      <c r="H685" s="29"/>
      <c r="I685" s="29"/>
      <c r="J685" s="59"/>
      <c r="K685" s="59"/>
      <c r="L685" s="3"/>
    </row>
    <row r="686" spans="1:12" hidden="1" x14ac:dyDescent="0.25">
      <c r="A686" s="1"/>
      <c r="B686" s="1"/>
      <c r="C686" s="6"/>
      <c r="D686" s="6"/>
      <c r="E686" s="6"/>
      <c r="F686" s="6"/>
      <c r="G686" s="20"/>
      <c r="H686" s="31"/>
      <c r="I686" s="31"/>
      <c r="J686" s="51"/>
      <c r="K686" s="51"/>
      <c r="L686" s="20"/>
    </row>
    <row r="687" spans="1:12" ht="20.100000000000001" hidden="1" customHeight="1" x14ac:dyDescent="0.25">
      <c r="A687" s="1"/>
      <c r="B687" s="1"/>
      <c r="C687" s="6"/>
      <c r="D687" s="6"/>
      <c r="E687" s="6"/>
      <c r="F687" s="6"/>
      <c r="G687" s="20"/>
      <c r="H687" s="31"/>
      <c r="I687" s="31"/>
      <c r="J687" s="51"/>
      <c r="K687" s="51"/>
      <c r="L687" s="20"/>
    </row>
    <row r="688" spans="1:12" ht="20.100000000000001" hidden="1" customHeight="1" x14ac:dyDescent="0.25">
      <c r="A688" s="1"/>
      <c r="B688" s="1"/>
      <c r="C688" s="6"/>
      <c r="D688" s="6"/>
      <c r="E688" s="6"/>
      <c r="F688" s="6"/>
      <c r="G688" s="20"/>
      <c r="H688" s="31"/>
      <c r="I688" s="31"/>
      <c r="J688" s="51"/>
      <c r="K688" s="51"/>
      <c r="L688" s="20"/>
    </row>
    <row r="689" spans="1:12" ht="18" customHeight="1" x14ac:dyDescent="0.25">
      <c r="A689" s="44" t="s">
        <v>74</v>
      </c>
      <c r="B689" s="44" t="s">
        <v>128</v>
      </c>
      <c r="C689" s="26">
        <f>SUBTOTAL(9,C690:C701)</f>
        <v>0</v>
      </c>
      <c r="D689" s="26">
        <f>SUBTOTAL(9,D690:D701)</f>
        <v>1330</v>
      </c>
      <c r="E689" s="26">
        <f>SUBTOTAL(9,E690:E701)</f>
        <v>0</v>
      </c>
      <c r="F689" s="26">
        <f>G689-D689</f>
        <v>-1330</v>
      </c>
      <c r="G689" s="26">
        <f>SUBTOTAL(9,G690:G701)</f>
        <v>0</v>
      </c>
      <c r="H689" s="34" t="str">
        <f>IF(C689&lt;&gt;0,E689/C689,"-")</f>
        <v>-</v>
      </c>
      <c r="I689" s="34">
        <f>IF(D689&lt;&gt;0,E689/D689,"-")</f>
        <v>0</v>
      </c>
      <c r="J689" s="55">
        <f>SUBTOTAL(9,J690:J701)</f>
        <v>1330</v>
      </c>
      <c r="K689" s="55">
        <f>SUBTOTAL(9,K690:K701)</f>
        <v>1330</v>
      </c>
      <c r="L689" s="26">
        <f>SUBTOTAL(9,L690:L701)</f>
        <v>0</v>
      </c>
    </row>
    <row r="690" spans="1:12" ht="30" hidden="1" customHeight="1" x14ac:dyDescent="0.25">
      <c r="A690" s="1"/>
      <c r="B690" s="1"/>
      <c r="C690" s="6"/>
      <c r="D690" s="13"/>
      <c r="E690" s="13"/>
      <c r="F690" s="13"/>
      <c r="G690" s="20"/>
      <c r="H690" s="31"/>
      <c r="I690" s="31"/>
      <c r="J690" s="51"/>
      <c r="K690" s="51"/>
      <c r="L690" s="20"/>
    </row>
    <row r="691" spans="1:12" ht="18" customHeight="1" x14ac:dyDescent="0.25">
      <c r="A691" s="45" t="s">
        <v>2</v>
      </c>
      <c r="B691" s="45" t="s">
        <v>150</v>
      </c>
      <c r="C691" s="27">
        <f>SUBTOTAL(9,C692:C700)</f>
        <v>0</v>
      </c>
      <c r="D691" s="27">
        <f>SUBTOTAL(9,D692:D700)</f>
        <v>1330</v>
      </c>
      <c r="E691" s="27">
        <f>SUBTOTAL(9,E692:E700)</f>
        <v>0</v>
      </c>
      <c r="F691" s="27">
        <f>G691-D691</f>
        <v>-1330</v>
      </c>
      <c r="G691" s="27">
        <f>SUBTOTAL(9,G692:G700)</f>
        <v>0</v>
      </c>
      <c r="H691" s="35" t="str">
        <f>IF(C691&lt;&gt;0,E691/C691,"-")</f>
        <v>-</v>
      </c>
      <c r="I691" s="35">
        <f>IF(D691&lt;&gt;0,E691/D691,"-")</f>
        <v>0</v>
      </c>
      <c r="J691" s="56">
        <f>SUBTOTAL(9,J692:J700)</f>
        <v>1330</v>
      </c>
      <c r="K691" s="56">
        <f>SUBTOTAL(9,K692:K700)</f>
        <v>1330</v>
      </c>
      <c r="L691" s="27">
        <f>SUBTOTAL(9,L692:L700)</f>
        <v>0</v>
      </c>
    </row>
    <row r="692" spans="1:12" ht="30" hidden="1" customHeight="1" x14ac:dyDescent="0.25">
      <c r="A692" s="1"/>
      <c r="B692" s="1"/>
      <c r="C692" s="6"/>
      <c r="D692" s="14"/>
      <c r="E692" s="14"/>
      <c r="F692" s="14"/>
      <c r="G692" s="20"/>
      <c r="H692" s="31"/>
      <c r="I692" s="31"/>
      <c r="J692" s="51"/>
      <c r="K692" s="51"/>
      <c r="L692" s="20"/>
    </row>
    <row r="693" spans="1:12" ht="18" customHeight="1" x14ac:dyDescent="0.25">
      <c r="A693" s="46" t="s">
        <v>0</v>
      </c>
      <c r="B693" s="46" t="s">
        <v>119</v>
      </c>
      <c r="C693" s="25">
        <f>SUBTOTAL(9,C694:C699)</f>
        <v>0</v>
      </c>
      <c r="D693" s="25">
        <f>SUBTOTAL(9,D694:D699)</f>
        <v>1330</v>
      </c>
      <c r="E693" s="25">
        <f>SUBTOTAL(9,E694:E699)</f>
        <v>0</v>
      </c>
      <c r="F693" s="25">
        <f>G693-D693</f>
        <v>-1330</v>
      </c>
      <c r="G693" s="25">
        <f>SUBTOTAL(9,G694:G699)</f>
        <v>0</v>
      </c>
      <c r="H693" s="36" t="str">
        <f>IF(C693&lt;&gt;0,E693/C693,"-")</f>
        <v>-</v>
      </c>
      <c r="I693" s="36">
        <f>IF(D693&lt;&gt;0,E693/D693,"-")</f>
        <v>0</v>
      </c>
      <c r="J693" s="57">
        <f>SUBTOTAL(9,J694:J699)</f>
        <v>1330</v>
      </c>
      <c r="K693" s="57">
        <f>SUBTOTAL(9,K694:K699)</f>
        <v>1330</v>
      </c>
      <c r="L693" s="25">
        <f>SUBTOTAL(9,L694:L699)</f>
        <v>0</v>
      </c>
    </row>
    <row r="694" spans="1:12" ht="22.5" hidden="1" customHeight="1" x14ac:dyDescent="0.25">
      <c r="A694" s="1"/>
      <c r="B694" s="1"/>
      <c r="C694" s="6"/>
      <c r="D694" s="14"/>
      <c r="E694" s="14"/>
      <c r="F694" s="14"/>
      <c r="G694" s="14"/>
      <c r="H694" s="37"/>
      <c r="I694" s="37"/>
      <c r="J694" s="58"/>
      <c r="K694" s="58"/>
      <c r="L694" s="14"/>
    </row>
    <row r="695" spans="1:12" ht="409.6" hidden="1" customHeight="1" x14ac:dyDescent="0.25">
      <c r="A695" s="47" t="s">
        <v>8</v>
      </c>
      <c r="B695" s="47" t="s">
        <v>111</v>
      </c>
      <c r="C695" s="14">
        <f>SUBTOTAL(9,C696:C698)</f>
        <v>0</v>
      </c>
      <c r="D695" s="14">
        <f>SUBTOTAL(9,D696:D698)</f>
        <v>1330</v>
      </c>
      <c r="E695" s="14">
        <f>SUBTOTAL(9,E696:E698)</f>
        <v>0</v>
      </c>
      <c r="F695" s="14">
        <f>G695-D695</f>
        <v>-1330</v>
      </c>
      <c r="G695" s="14">
        <f>SUBTOTAL(9,G696:G698)</f>
        <v>0</v>
      </c>
      <c r="H695" s="37" t="str">
        <f>IF(C695&lt;&gt;0,E695/C695,"-")</f>
        <v>-</v>
      </c>
      <c r="I695" s="37">
        <f>IF(D695&lt;&gt;0,E695/D695,"-")</f>
        <v>0</v>
      </c>
      <c r="J695" s="58">
        <f>SUBTOTAL(9,J696:J698)</f>
        <v>1330</v>
      </c>
      <c r="K695" s="58">
        <f>SUBTOTAL(9,K696:K698)</f>
        <v>1330</v>
      </c>
      <c r="L695" s="14">
        <f>SUBTOTAL(9,L696:L698)</f>
        <v>0</v>
      </c>
    </row>
    <row r="696" spans="1:12" ht="30" hidden="1" customHeight="1" x14ac:dyDescent="0.25">
      <c r="A696" s="1"/>
      <c r="B696" s="1"/>
      <c r="C696" s="6"/>
      <c r="D696" s="21"/>
      <c r="E696" s="21"/>
      <c r="F696" s="21"/>
      <c r="G696" s="20"/>
      <c r="H696" s="31"/>
      <c r="I696" s="31"/>
      <c r="J696" s="51"/>
      <c r="K696" s="51"/>
      <c r="L696" s="20"/>
    </row>
    <row r="697" spans="1:12" ht="15" customHeight="1" x14ac:dyDescent="0.25">
      <c r="A697" s="48" t="s">
        <v>8</v>
      </c>
      <c r="B697" s="48" t="s">
        <v>111</v>
      </c>
      <c r="C697" s="3">
        <v>0</v>
      </c>
      <c r="D697" s="3">
        <v>1330</v>
      </c>
      <c r="E697" s="3">
        <v>0</v>
      </c>
      <c r="F697" s="3">
        <f>G697-D697</f>
        <v>-1330</v>
      </c>
      <c r="G697" s="3"/>
      <c r="H697" s="29" t="str">
        <f>IF(C697&lt;&gt;0,0/C697,"-")</f>
        <v>-</v>
      </c>
      <c r="I697" s="29">
        <f>IF(D697&lt;&gt;0,E697/D697,"-")</f>
        <v>0</v>
      </c>
      <c r="J697" s="59">
        <v>1330</v>
      </c>
      <c r="K697" s="59">
        <v>1330</v>
      </c>
      <c r="L697" s="49">
        <v>0</v>
      </c>
    </row>
    <row r="698" spans="1:12" hidden="1" x14ac:dyDescent="0.25">
      <c r="A698" s="1"/>
      <c r="B698" s="1"/>
      <c r="C698" s="6"/>
      <c r="D698" s="3"/>
      <c r="E698" s="3"/>
      <c r="F698" s="3"/>
      <c r="G698" s="3"/>
      <c r="H698" s="29"/>
      <c r="I698" s="29"/>
      <c r="J698" s="59"/>
      <c r="K698" s="59"/>
      <c r="L698" s="3"/>
    </row>
    <row r="699" spans="1:12" hidden="1" x14ac:dyDescent="0.25">
      <c r="A699" s="1"/>
      <c r="B699" s="1"/>
      <c r="C699" s="6"/>
      <c r="D699" s="6"/>
      <c r="E699" s="6"/>
      <c r="F699" s="6"/>
      <c r="G699" s="20"/>
      <c r="H699" s="31"/>
      <c r="I699" s="31"/>
      <c r="J699" s="51"/>
      <c r="K699" s="51"/>
      <c r="L699" s="20"/>
    </row>
    <row r="700" spans="1:12" ht="20.100000000000001" hidden="1" customHeight="1" x14ac:dyDescent="0.25">
      <c r="A700" s="1"/>
      <c r="B700" s="1"/>
      <c r="C700" s="6"/>
      <c r="D700" s="6"/>
      <c r="E700" s="6"/>
      <c r="F700" s="6"/>
      <c r="G700" s="20"/>
      <c r="H700" s="31"/>
      <c r="I700" s="31"/>
      <c r="J700" s="51"/>
      <c r="K700" s="51"/>
      <c r="L700" s="20"/>
    </row>
    <row r="701" spans="1:12" ht="20.100000000000001" hidden="1" customHeight="1" x14ac:dyDescent="0.25">
      <c r="A701" s="1"/>
      <c r="B701" s="1"/>
      <c r="C701" s="6"/>
      <c r="D701" s="6"/>
      <c r="E701" s="6"/>
      <c r="F701" s="6"/>
      <c r="G701" s="20"/>
      <c r="H701" s="31"/>
      <c r="I701" s="31"/>
      <c r="J701" s="51"/>
      <c r="K701" s="51"/>
      <c r="L701" s="20"/>
    </row>
    <row r="702" spans="1:12" ht="20.100000000000001" hidden="1" customHeight="1" x14ac:dyDescent="0.25">
      <c r="A702" s="1"/>
      <c r="B702" s="1"/>
      <c r="C702" s="6"/>
      <c r="D702" s="6"/>
      <c r="E702" s="6"/>
      <c r="F702" s="6"/>
      <c r="G702" s="20"/>
      <c r="H702" s="31"/>
      <c r="I702" s="31"/>
      <c r="J702" s="51"/>
      <c r="K702" s="51"/>
      <c r="L702" s="20"/>
    </row>
    <row r="703" spans="1:12" ht="20.100000000000001" hidden="1" customHeight="1" x14ac:dyDescent="0.25">
      <c r="A703" s="1"/>
      <c r="B703" s="1"/>
      <c r="C703" s="6"/>
      <c r="D703" s="6"/>
      <c r="E703" s="6"/>
      <c r="F703" s="6"/>
      <c r="G703" s="20"/>
      <c r="H703" s="31"/>
      <c r="I703" s="31"/>
      <c r="J703" s="51"/>
      <c r="K703" s="51"/>
      <c r="L703" s="20"/>
    </row>
    <row r="704" spans="1:12" s="16" customFormat="1" ht="18" customHeight="1" x14ac:dyDescent="0.25">
      <c r="A704" s="42" t="s">
        <v>45</v>
      </c>
      <c r="B704" s="42" t="s">
        <v>192</v>
      </c>
      <c r="C704" s="23">
        <f>SUBTOTAL(9,C705:C738)</f>
        <v>0</v>
      </c>
      <c r="D704" s="23">
        <f>SUBTOTAL(9,D705:D738)</f>
        <v>34530</v>
      </c>
      <c r="E704" s="23">
        <f>SUBTOTAL(9,E705:E738)</f>
        <v>158940</v>
      </c>
      <c r="F704" s="23">
        <f>G704-D704</f>
        <v>-34530</v>
      </c>
      <c r="G704" s="23">
        <f>SUBTOTAL(9,G705:G738)</f>
        <v>0</v>
      </c>
      <c r="H704" s="32" t="str">
        <f>IF(C704&lt;&gt;0,E704/C704,"-")</f>
        <v>-</v>
      </c>
      <c r="I704" s="32">
        <f>IF(D704&lt;&gt;0,E704/D704,"-")</f>
        <v>4.6029539530842749</v>
      </c>
      <c r="J704" s="53">
        <f>SUBTOTAL(9,J705:J738)</f>
        <v>34530</v>
      </c>
      <c r="K704" s="53">
        <f>SUBTOTAL(9,K705:K738)</f>
        <v>34530</v>
      </c>
      <c r="L704" s="23">
        <f>SUBTOTAL(9,L705:L738)</f>
        <v>0</v>
      </c>
    </row>
    <row r="705" spans="1:12" ht="30" hidden="1" customHeight="1" x14ac:dyDescent="0.25">
      <c r="A705" s="1"/>
      <c r="B705" s="1"/>
      <c r="C705" s="6"/>
      <c r="D705" s="11"/>
      <c r="E705" s="11"/>
      <c r="F705" s="11"/>
      <c r="G705" s="20"/>
      <c r="H705" s="31"/>
      <c r="I705" s="31"/>
      <c r="J705" s="51"/>
      <c r="K705" s="51"/>
      <c r="L705" s="20"/>
    </row>
    <row r="706" spans="1:12" ht="18" customHeight="1" x14ac:dyDescent="0.25">
      <c r="A706" s="43" t="s">
        <v>22</v>
      </c>
      <c r="B706" s="43" t="s">
        <v>168</v>
      </c>
      <c r="C706" s="24">
        <f>SUBTOTAL(9,C707:C721)</f>
        <v>0</v>
      </c>
      <c r="D706" s="24">
        <f>SUBTOTAL(9,D707:D721)</f>
        <v>33200</v>
      </c>
      <c r="E706" s="24">
        <f>SUBTOTAL(9,E707:E721)</f>
        <v>158940</v>
      </c>
      <c r="F706" s="24">
        <f>G706-D706</f>
        <v>-33200</v>
      </c>
      <c r="G706" s="24">
        <f>SUBTOTAL(9,G707:G721)</f>
        <v>0</v>
      </c>
      <c r="H706" s="33" t="str">
        <f>IF(C706&lt;&gt;0,E706/C706,"-")</f>
        <v>-</v>
      </c>
      <c r="I706" s="33">
        <f>IF(D706&lt;&gt;0,E706/D706,"-")</f>
        <v>4.7873493975903614</v>
      </c>
      <c r="J706" s="54">
        <f>SUBTOTAL(9,J707:J721)</f>
        <v>33200</v>
      </c>
      <c r="K706" s="54">
        <f>SUBTOTAL(9,K707:K721)</f>
        <v>33200</v>
      </c>
      <c r="L706" s="24">
        <f>SUBTOTAL(9,L707:L721)</f>
        <v>0</v>
      </c>
    </row>
    <row r="707" spans="1:12" ht="30" hidden="1" customHeight="1" x14ac:dyDescent="0.25">
      <c r="A707" s="1"/>
      <c r="B707" s="1"/>
      <c r="C707" s="6"/>
      <c r="D707" s="12"/>
      <c r="E707" s="12"/>
      <c r="F707" s="12"/>
      <c r="G707" s="20"/>
      <c r="H707" s="31"/>
      <c r="I707" s="31"/>
      <c r="J707" s="51"/>
      <c r="K707" s="51"/>
      <c r="L707" s="20"/>
    </row>
    <row r="708" spans="1:12" ht="18" customHeight="1" x14ac:dyDescent="0.25">
      <c r="A708" s="44" t="s">
        <v>77</v>
      </c>
      <c r="B708" s="44" t="s">
        <v>204</v>
      </c>
      <c r="C708" s="26">
        <f>SUBTOTAL(9,C709:C720)</f>
        <v>0</v>
      </c>
      <c r="D708" s="26">
        <f>SUBTOTAL(9,D709:D720)</f>
        <v>33200</v>
      </c>
      <c r="E708" s="26">
        <f>SUBTOTAL(9,E709:E720)</f>
        <v>158940</v>
      </c>
      <c r="F708" s="26">
        <f>G708-D708</f>
        <v>-33200</v>
      </c>
      <c r="G708" s="26">
        <f>SUBTOTAL(9,G709:G720)</f>
        <v>0</v>
      </c>
      <c r="H708" s="34" t="str">
        <f>IF(C708&lt;&gt;0,E708/C708,"-")</f>
        <v>-</v>
      </c>
      <c r="I708" s="34">
        <f>IF(D708&lt;&gt;0,E708/D708,"-")</f>
        <v>4.7873493975903614</v>
      </c>
      <c r="J708" s="55">
        <f>SUBTOTAL(9,J709:J720)</f>
        <v>33200</v>
      </c>
      <c r="K708" s="55">
        <f>SUBTOTAL(9,K709:K720)</f>
        <v>33200</v>
      </c>
      <c r="L708" s="26">
        <f>SUBTOTAL(9,L709:L720)</f>
        <v>0</v>
      </c>
    </row>
    <row r="709" spans="1:12" ht="30" hidden="1" customHeight="1" x14ac:dyDescent="0.25">
      <c r="A709" s="1"/>
      <c r="B709" s="1"/>
      <c r="C709" s="6"/>
      <c r="D709" s="13"/>
      <c r="E709" s="13"/>
      <c r="F709" s="13"/>
      <c r="G709" s="20"/>
      <c r="H709" s="31"/>
      <c r="I709" s="31"/>
      <c r="J709" s="51"/>
      <c r="K709" s="51"/>
      <c r="L709" s="20"/>
    </row>
    <row r="710" spans="1:12" ht="18" customHeight="1" x14ac:dyDescent="0.25">
      <c r="A710" s="45" t="s">
        <v>2</v>
      </c>
      <c r="B710" s="45" t="s">
        <v>150</v>
      </c>
      <c r="C710" s="27">
        <f>SUBTOTAL(9,C711:C719)</f>
        <v>0</v>
      </c>
      <c r="D710" s="27">
        <f>SUBTOTAL(9,D711:D719)</f>
        <v>33200</v>
      </c>
      <c r="E710" s="27">
        <f>SUBTOTAL(9,E711:E719)</f>
        <v>158940</v>
      </c>
      <c r="F710" s="27">
        <f>G710-D710</f>
        <v>-33200</v>
      </c>
      <c r="G710" s="27">
        <f>SUBTOTAL(9,G711:G719)</f>
        <v>0</v>
      </c>
      <c r="H710" s="35" t="str">
        <f>IF(C710&lt;&gt;0,E710/C710,"-")</f>
        <v>-</v>
      </c>
      <c r="I710" s="35">
        <f>IF(D710&lt;&gt;0,E710/D710,"-")</f>
        <v>4.7873493975903614</v>
      </c>
      <c r="J710" s="56">
        <f>SUBTOTAL(9,J711:J719)</f>
        <v>33200</v>
      </c>
      <c r="K710" s="56">
        <f>SUBTOTAL(9,K711:K719)</f>
        <v>33200</v>
      </c>
      <c r="L710" s="27">
        <f>SUBTOTAL(9,L711:L719)</f>
        <v>0</v>
      </c>
    </row>
    <row r="711" spans="1:12" ht="30" hidden="1" customHeight="1" x14ac:dyDescent="0.25">
      <c r="A711" s="1"/>
      <c r="B711" s="1"/>
      <c r="C711" s="6"/>
      <c r="D711" s="14"/>
      <c r="E711" s="14"/>
      <c r="F711" s="14"/>
      <c r="G711" s="20"/>
      <c r="H711" s="31"/>
      <c r="I711" s="31"/>
      <c r="J711" s="51"/>
      <c r="K711" s="51"/>
      <c r="L711" s="20"/>
    </row>
    <row r="712" spans="1:12" ht="18" customHeight="1" x14ac:dyDescent="0.25">
      <c r="A712" s="46" t="s">
        <v>0</v>
      </c>
      <c r="B712" s="46" t="s">
        <v>119</v>
      </c>
      <c r="C712" s="25">
        <f>SUBTOTAL(9,C713:C718)</f>
        <v>0</v>
      </c>
      <c r="D712" s="25">
        <f>SUBTOTAL(9,D713:D718)</f>
        <v>33200</v>
      </c>
      <c r="E712" s="25">
        <f>SUBTOTAL(9,E713:E718)</f>
        <v>158940</v>
      </c>
      <c r="F712" s="25">
        <f>G712-D712</f>
        <v>-33200</v>
      </c>
      <c r="G712" s="25">
        <f>SUBTOTAL(9,G713:G718)</f>
        <v>0</v>
      </c>
      <c r="H712" s="36" t="str">
        <f>IF(C712&lt;&gt;0,E712/C712,"-")</f>
        <v>-</v>
      </c>
      <c r="I712" s="36">
        <f>IF(D712&lt;&gt;0,E712/D712,"-")</f>
        <v>4.7873493975903614</v>
      </c>
      <c r="J712" s="57">
        <f>SUBTOTAL(9,J713:J718)</f>
        <v>33200</v>
      </c>
      <c r="K712" s="57">
        <f>SUBTOTAL(9,K713:K718)</f>
        <v>33200</v>
      </c>
      <c r="L712" s="25">
        <f>SUBTOTAL(9,L713:L718)</f>
        <v>0</v>
      </c>
    </row>
    <row r="713" spans="1:12" ht="22.5" hidden="1" customHeight="1" x14ac:dyDescent="0.25">
      <c r="A713" s="1"/>
      <c r="B713" s="1"/>
      <c r="C713" s="6"/>
      <c r="D713" s="14"/>
      <c r="E713" s="14"/>
      <c r="F713" s="14"/>
      <c r="G713" s="14"/>
      <c r="H713" s="37"/>
      <c r="I713" s="37"/>
      <c r="J713" s="58"/>
      <c r="K713" s="58"/>
      <c r="L713" s="14"/>
    </row>
    <row r="714" spans="1:12" ht="409.6" hidden="1" customHeight="1" x14ac:dyDescent="0.25">
      <c r="A714" s="47" t="s">
        <v>8</v>
      </c>
      <c r="B714" s="47" t="s">
        <v>111</v>
      </c>
      <c r="C714" s="14">
        <f>SUBTOTAL(9,C715:C717)</f>
        <v>0</v>
      </c>
      <c r="D714" s="14">
        <f>SUBTOTAL(9,D715:D717)</f>
        <v>33200</v>
      </c>
      <c r="E714" s="14">
        <f>SUBTOTAL(9,E715:E717)</f>
        <v>158940</v>
      </c>
      <c r="F714" s="14">
        <f>G714-D714</f>
        <v>-33200</v>
      </c>
      <c r="G714" s="14">
        <f>SUBTOTAL(9,G715:G717)</f>
        <v>0</v>
      </c>
      <c r="H714" s="37" t="str">
        <f>IF(C714&lt;&gt;0,E714/C714,"-")</f>
        <v>-</v>
      </c>
      <c r="I714" s="37">
        <f>IF(D714&lt;&gt;0,E714/D714,"-")</f>
        <v>4.7873493975903614</v>
      </c>
      <c r="J714" s="58">
        <f>SUBTOTAL(9,J715:J717)</f>
        <v>33200</v>
      </c>
      <c r="K714" s="58">
        <f>SUBTOTAL(9,K715:K717)</f>
        <v>33200</v>
      </c>
      <c r="L714" s="14">
        <f>SUBTOTAL(9,L715:L717)</f>
        <v>0</v>
      </c>
    </row>
    <row r="715" spans="1:12" ht="30" hidden="1" customHeight="1" x14ac:dyDescent="0.25">
      <c r="A715" s="1"/>
      <c r="B715" s="1"/>
      <c r="C715" s="6"/>
      <c r="D715" s="21"/>
      <c r="E715" s="21"/>
      <c r="F715" s="21"/>
      <c r="G715" s="20"/>
      <c r="H715" s="31"/>
      <c r="I715" s="31"/>
      <c r="J715" s="51"/>
      <c r="K715" s="51"/>
      <c r="L715" s="20"/>
    </row>
    <row r="716" spans="1:12" ht="15" customHeight="1" x14ac:dyDescent="0.25">
      <c r="A716" s="48" t="s">
        <v>8</v>
      </c>
      <c r="B716" s="48" t="s">
        <v>111</v>
      </c>
      <c r="C716" s="3">
        <v>0</v>
      </c>
      <c r="D716" s="3">
        <v>33200</v>
      </c>
      <c r="E716" s="3">
        <v>158940</v>
      </c>
      <c r="F716" s="3">
        <f>G716-D716</f>
        <v>-33200</v>
      </c>
      <c r="G716" s="3"/>
      <c r="H716" s="29" t="str">
        <f>IF(C716&lt;&gt;0,0/C716,"-")</f>
        <v>-</v>
      </c>
      <c r="I716" s="29">
        <f>IF(D716&lt;&gt;0,E716/D716,"-")</f>
        <v>4.7873493975903614</v>
      </c>
      <c r="J716" s="59">
        <v>33200</v>
      </c>
      <c r="K716" s="59">
        <v>33200</v>
      </c>
      <c r="L716" s="49">
        <v>0</v>
      </c>
    </row>
    <row r="717" spans="1:12" hidden="1" x14ac:dyDescent="0.25">
      <c r="A717" s="1"/>
      <c r="B717" s="1"/>
      <c r="C717" s="6"/>
      <c r="D717" s="3"/>
      <c r="E717" s="3"/>
      <c r="F717" s="3"/>
      <c r="G717" s="3"/>
      <c r="H717" s="29"/>
      <c r="I717" s="29"/>
      <c r="J717" s="59"/>
      <c r="K717" s="59"/>
      <c r="L717" s="3"/>
    </row>
    <row r="718" spans="1:12" hidden="1" x14ac:dyDescent="0.25">
      <c r="A718" s="1"/>
      <c r="B718" s="1"/>
      <c r="C718" s="6"/>
      <c r="D718" s="6"/>
      <c r="E718" s="6"/>
      <c r="F718" s="6"/>
      <c r="G718" s="20"/>
      <c r="H718" s="31"/>
      <c r="I718" s="31"/>
      <c r="J718" s="51"/>
      <c r="K718" s="51"/>
      <c r="L718" s="20"/>
    </row>
    <row r="719" spans="1:12" ht="20.100000000000001" hidden="1" customHeight="1" x14ac:dyDescent="0.25">
      <c r="A719" s="1"/>
      <c r="B719" s="1"/>
      <c r="C719" s="6"/>
      <c r="D719" s="6"/>
      <c r="E719" s="6"/>
      <c r="F719" s="6"/>
      <c r="G719" s="20"/>
      <c r="H719" s="31"/>
      <c r="I719" s="31"/>
      <c r="J719" s="51"/>
      <c r="K719" s="51"/>
      <c r="L719" s="20"/>
    </row>
    <row r="720" spans="1:12" ht="20.100000000000001" hidden="1" customHeight="1" x14ac:dyDescent="0.25">
      <c r="A720" s="1"/>
      <c r="B720" s="1"/>
      <c r="C720" s="6"/>
      <c r="D720" s="6"/>
      <c r="E720" s="6"/>
      <c r="F720" s="6"/>
      <c r="G720" s="20"/>
      <c r="H720" s="31"/>
      <c r="I720" s="31"/>
      <c r="J720" s="51"/>
      <c r="K720" s="51"/>
      <c r="L720" s="20"/>
    </row>
    <row r="721" spans="1:12" ht="20.100000000000001" hidden="1" customHeight="1" x14ac:dyDescent="0.25">
      <c r="A721" s="1"/>
      <c r="B721" s="1"/>
      <c r="C721" s="6"/>
      <c r="D721" s="6"/>
      <c r="E721" s="6"/>
      <c r="F721" s="6"/>
      <c r="G721" s="20"/>
      <c r="H721" s="31"/>
      <c r="I721" s="31"/>
      <c r="J721" s="51"/>
      <c r="K721" s="51"/>
      <c r="L721" s="20"/>
    </row>
    <row r="722" spans="1:12" ht="18" customHeight="1" x14ac:dyDescent="0.25">
      <c r="A722" s="43" t="s">
        <v>23</v>
      </c>
      <c r="B722" s="43" t="s">
        <v>175</v>
      </c>
      <c r="C722" s="24">
        <f>SUBTOTAL(9,C723:C737)</f>
        <v>0</v>
      </c>
      <c r="D722" s="24">
        <f>SUBTOTAL(9,D723:D737)</f>
        <v>1330</v>
      </c>
      <c r="E722" s="24">
        <f>SUBTOTAL(9,E723:E737)</f>
        <v>0</v>
      </c>
      <c r="F722" s="24">
        <f>G722-D722</f>
        <v>-1330</v>
      </c>
      <c r="G722" s="24">
        <f>SUBTOTAL(9,G723:G737)</f>
        <v>0</v>
      </c>
      <c r="H722" s="33" t="str">
        <f>IF(C722&lt;&gt;0,E722/C722,"-")</f>
        <v>-</v>
      </c>
      <c r="I722" s="33">
        <f>IF(D722&lt;&gt;0,E722/D722,"-")</f>
        <v>0</v>
      </c>
      <c r="J722" s="54">
        <f>SUBTOTAL(9,J723:J737)</f>
        <v>1330</v>
      </c>
      <c r="K722" s="54">
        <f>SUBTOTAL(9,K723:K737)</f>
        <v>1330</v>
      </c>
      <c r="L722" s="24">
        <f>SUBTOTAL(9,L723:L737)</f>
        <v>0</v>
      </c>
    </row>
    <row r="723" spans="1:12" ht="30" hidden="1" customHeight="1" x14ac:dyDescent="0.25">
      <c r="A723" s="1"/>
      <c r="B723" s="1"/>
      <c r="C723" s="6"/>
      <c r="D723" s="12"/>
      <c r="E723" s="12"/>
      <c r="F723" s="12"/>
      <c r="G723" s="20"/>
      <c r="H723" s="31"/>
      <c r="I723" s="31"/>
      <c r="J723" s="51"/>
      <c r="K723" s="51"/>
      <c r="L723" s="20"/>
    </row>
    <row r="724" spans="1:12" ht="18" customHeight="1" x14ac:dyDescent="0.25">
      <c r="A724" s="44" t="s">
        <v>78</v>
      </c>
      <c r="B724" s="44" t="s">
        <v>182</v>
      </c>
      <c r="C724" s="26">
        <f>SUBTOTAL(9,C725:C736)</f>
        <v>0</v>
      </c>
      <c r="D724" s="26">
        <f>SUBTOTAL(9,D725:D736)</f>
        <v>1330</v>
      </c>
      <c r="E724" s="26">
        <f>SUBTOTAL(9,E725:E736)</f>
        <v>0</v>
      </c>
      <c r="F724" s="26">
        <f>G724-D724</f>
        <v>-1330</v>
      </c>
      <c r="G724" s="26">
        <f>SUBTOTAL(9,G725:G736)</f>
        <v>0</v>
      </c>
      <c r="H724" s="34" t="str">
        <f>IF(C724&lt;&gt;0,E724/C724,"-")</f>
        <v>-</v>
      </c>
      <c r="I724" s="34">
        <f>IF(D724&lt;&gt;0,E724/D724,"-")</f>
        <v>0</v>
      </c>
      <c r="J724" s="55">
        <f>SUBTOTAL(9,J725:J736)</f>
        <v>1330</v>
      </c>
      <c r="K724" s="55">
        <f>SUBTOTAL(9,K725:K736)</f>
        <v>1330</v>
      </c>
      <c r="L724" s="26">
        <f>SUBTOTAL(9,L725:L736)</f>
        <v>0</v>
      </c>
    </row>
    <row r="725" spans="1:12" ht="30" hidden="1" customHeight="1" x14ac:dyDescent="0.25">
      <c r="A725" s="1"/>
      <c r="B725" s="1"/>
      <c r="C725" s="6"/>
      <c r="D725" s="13"/>
      <c r="E725" s="13"/>
      <c r="F725" s="13"/>
      <c r="G725" s="20"/>
      <c r="H725" s="31"/>
      <c r="I725" s="31"/>
      <c r="J725" s="51"/>
      <c r="K725" s="51"/>
      <c r="L725" s="20"/>
    </row>
    <row r="726" spans="1:12" ht="18" customHeight="1" x14ac:dyDescent="0.25">
      <c r="A726" s="45" t="s">
        <v>2</v>
      </c>
      <c r="B726" s="45" t="s">
        <v>150</v>
      </c>
      <c r="C726" s="27">
        <f>SUBTOTAL(9,C727:C735)</f>
        <v>0</v>
      </c>
      <c r="D726" s="27">
        <f>SUBTOTAL(9,D727:D735)</f>
        <v>1330</v>
      </c>
      <c r="E726" s="27">
        <f>SUBTOTAL(9,E727:E735)</f>
        <v>0</v>
      </c>
      <c r="F726" s="27">
        <f>G726-D726</f>
        <v>-1330</v>
      </c>
      <c r="G726" s="27">
        <f>SUBTOTAL(9,G727:G735)</f>
        <v>0</v>
      </c>
      <c r="H726" s="35" t="str">
        <f>IF(C726&lt;&gt;0,E726/C726,"-")</f>
        <v>-</v>
      </c>
      <c r="I726" s="35">
        <f>IF(D726&lt;&gt;0,E726/D726,"-")</f>
        <v>0</v>
      </c>
      <c r="J726" s="56">
        <f>SUBTOTAL(9,J727:J735)</f>
        <v>1330</v>
      </c>
      <c r="K726" s="56">
        <f>SUBTOTAL(9,K727:K735)</f>
        <v>1330</v>
      </c>
      <c r="L726" s="27">
        <f>SUBTOTAL(9,L727:L735)</f>
        <v>0</v>
      </c>
    </row>
    <row r="727" spans="1:12" ht="30" hidden="1" customHeight="1" x14ac:dyDescent="0.25">
      <c r="A727" s="1"/>
      <c r="B727" s="1"/>
      <c r="C727" s="6"/>
      <c r="D727" s="14"/>
      <c r="E727" s="14"/>
      <c r="F727" s="14"/>
      <c r="G727" s="20"/>
      <c r="H727" s="31"/>
      <c r="I727" s="31"/>
      <c r="J727" s="51"/>
      <c r="K727" s="51"/>
      <c r="L727" s="20"/>
    </row>
    <row r="728" spans="1:12" ht="18" customHeight="1" x14ac:dyDescent="0.25">
      <c r="A728" s="46" t="s">
        <v>0</v>
      </c>
      <c r="B728" s="46" t="s">
        <v>119</v>
      </c>
      <c r="C728" s="25">
        <f>SUBTOTAL(9,C729:C734)</f>
        <v>0</v>
      </c>
      <c r="D728" s="25">
        <f>SUBTOTAL(9,D729:D734)</f>
        <v>1330</v>
      </c>
      <c r="E728" s="25">
        <f>SUBTOTAL(9,E729:E734)</f>
        <v>0</v>
      </c>
      <c r="F728" s="25">
        <f>G728-D728</f>
        <v>-1330</v>
      </c>
      <c r="G728" s="25">
        <f>SUBTOTAL(9,G729:G734)</f>
        <v>0</v>
      </c>
      <c r="H728" s="36" t="str">
        <f>IF(C728&lt;&gt;0,E728/C728,"-")</f>
        <v>-</v>
      </c>
      <c r="I728" s="36">
        <f>IF(D728&lt;&gt;0,E728/D728,"-")</f>
        <v>0</v>
      </c>
      <c r="J728" s="57">
        <f>SUBTOTAL(9,J729:J734)</f>
        <v>1330</v>
      </c>
      <c r="K728" s="57">
        <f>SUBTOTAL(9,K729:K734)</f>
        <v>1330</v>
      </c>
      <c r="L728" s="25">
        <f>SUBTOTAL(9,L729:L734)</f>
        <v>0</v>
      </c>
    </row>
    <row r="729" spans="1:12" ht="22.5" hidden="1" customHeight="1" x14ac:dyDescent="0.25">
      <c r="A729" s="1"/>
      <c r="B729" s="1"/>
      <c r="C729" s="6"/>
      <c r="D729" s="14"/>
      <c r="E729" s="14"/>
      <c r="F729" s="14"/>
      <c r="G729" s="14"/>
      <c r="H729" s="37"/>
      <c r="I729" s="37"/>
      <c r="J729" s="58"/>
      <c r="K729" s="58"/>
      <c r="L729" s="14"/>
    </row>
    <row r="730" spans="1:12" ht="409.6" hidden="1" customHeight="1" x14ac:dyDescent="0.25">
      <c r="A730" s="47" t="s">
        <v>8</v>
      </c>
      <c r="B730" s="47" t="s">
        <v>111</v>
      </c>
      <c r="C730" s="14">
        <f>SUBTOTAL(9,C731:C733)</f>
        <v>0</v>
      </c>
      <c r="D730" s="14">
        <f>SUBTOTAL(9,D731:D733)</f>
        <v>1330</v>
      </c>
      <c r="E730" s="14">
        <f>SUBTOTAL(9,E731:E733)</f>
        <v>0</v>
      </c>
      <c r="F730" s="14">
        <f>G730-D730</f>
        <v>-1330</v>
      </c>
      <c r="G730" s="14">
        <f>SUBTOTAL(9,G731:G733)</f>
        <v>0</v>
      </c>
      <c r="H730" s="37" t="str">
        <f>IF(C730&lt;&gt;0,E730/C730,"-")</f>
        <v>-</v>
      </c>
      <c r="I730" s="37">
        <f>IF(D730&lt;&gt;0,E730/D730,"-")</f>
        <v>0</v>
      </c>
      <c r="J730" s="58">
        <f>SUBTOTAL(9,J731:J733)</f>
        <v>1330</v>
      </c>
      <c r="K730" s="58">
        <f>SUBTOTAL(9,K731:K733)</f>
        <v>1330</v>
      </c>
      <c r="L730" s="14">
        <f>SUBTOTAL(9,L731:L733)</f>
        <v>0</v>
      </c>
    </row>
    <row r="731" spans="1:12" ht="30" hidden="1" customHeight="1" x14ac:dyDescent="0.25">
      <c r="A731" s="1"/>
      <c r="B731" s="1"/>
      <c r="C731" s="6"/>
      <c r="D731" s="21"/>
      <c r="E731" s="21"/>
      <c r="F731" s="21"/>
      <c r="G731" s="20"/>
      <c r="H731" s="31"/>
      <c r="I731" s="31"/>
      <c r="J731" s="51"/>
      <c r="K731" s="51"/>
      <c r="L731" s="20"/>
    </row>
    <row r="732" spans="1:12" ht="15" customHeight="1" x14ac:dyDescent="0.25">
      <c r="A732" s="48" t="s">
        <v>8</v>
      </c>
      <c r="B732" s="48" t="s">
        <v>111</v>
      </c>
      <c r="C732" s="3">
        <v>0</v>
      </c>
      <c r="D732" s="3">
        <v>1330</v>
      </c>
      <c r="E732" s="3">
        <v>0</v>
      </c>
      <c r="F732" s="3">
        <f>G732-D732</f>
        <v>-1330</v>
      </c>
      <c r="G732" s="3"/>
      <c r="H732" s="29" t="str">
        <f>IF(C732&lt;&gt;0,0/C732,"-")</f>
        <v>-</v>
      </c>
      <c r="I732" s="29">
        <f>IF(D732&lt;&gt;0,E732/D732,"-")</f>
        <v>0</v>
      </c>
      <c r="J732" s="59">
        <v>1330</v>
      </c>
      <c r="K732" s="59">
        <v>1330</v>
      </c>
      <c r="L732" s="49">
        <v>0</v>
      </c>
    </row>
    <row r="733" spans="1:12" hidden="1" x14ac:dyDescent="0.25">
      <c r="A733" s="1"/>
      <c r="B733" s="1"/>
      <c r="C733" s="6"/>
      <c r="D733" s="3"/>
      <c r="E733" s="3"/>
      <c r="F733" s="3"/>
      <c r="G733" s="3"/>
      <c r="H733" s="29"/>
      <c r="I733" s="29"/>
      <c r="J733" s="59"/>
      <c r="K733" s="59"/>
      <c r="L733" s="3"/>
    </row>
    <row r="734" spans="1:12" hidden="1" x14ac:dyDescent="0.25">
      <c r="A734" s="1"/>
      <c r="B734" s="1"/>
      <c r="C734" s="6"/>
      <c r="D734" s="6"/>
      <c r="E734" s="6"/>
      <c r="F734" s="6"/>
      <c r="G734" s="20"/>
      <c r="H734" s="31"/>
      <c r="I734" s="31"/>
      <c r="J734" s="51"/>
      <c r="K734" s="51"/>
      <c r="L734" s="20"/>
    </row>
    <row r="735" spans="1:12" ht="20.100000000000001" hidden="1" customHeight="1" x14ac:dyDescent="0.25">
      <c r="A735" s="1"/>
      <c r="B735" s="1"/>
      <c r="C735" s="6"/>
      <c r="D735" s="6"/>
      <c r="E735" s="6"/>
      <c r="F735" s="6"/>
      <c r="G735" s="20"/>
      <c r="H735" s="31"/>
      <c r="I735" s="31"/>
      <c r="J735" s="51"/>
      <c r="K735" s="51"/>
      <c r="L735" s="20"/>
    </row>
    <row r="736" spans="1:12" ht="20.100000000000001" hidden="1" customHeight="1" x14ac:dyDescent="0.25">
      <c r="A736" s="1"/>
      <c r="B736" s="1"/>
      <c r="C736" s="6"/>
      <c r="D736" s="6"/>
      <c r="E736" s="6"/>
      <c r="F736" s="6"/>
      <c r="G736" s="20"/>
      <c r="H736" s="31"/>
      <c r="I736" s="31"/>
      <c r="J736" s="51"/>
      <c r="K736" s="51"/>
      <c r="L736" s="20"/>
    </row>
    <row r="737" spans="1:12" ht="20.100000000000001" hidden="1" customHeight="1" x14ac:dyDescent="0.25">
      <c r="A737" s="1"/>
      <c r="B737" s="1"/>
      <c r="C737" s="6"/>
      <c r="D737" s="6"/>
      <c r="E737" s="6"/>
      <c r="F737" s="6"/>
      <c r="G737" s="20"/>
      <c r="H737" s="31"/>
      <c r="I737" s="31"/>
      <c r="J737" s="51"/>
      <c r="K737" s="51"/>
      <c r="L737" s="20"/>
    </row>
    <row r="738" spans="1:12" ht="20.100000000000001" hidden="1" customHeight="1" x14ac:dyDescent="0.25">
      <c r="A738" s="1"/>
      <c r="B738" s="1"/>
      <c r="C738" s="6"/>
      <c r="D738" s="6"/>
      <c r="E738" s="6"/>
      <c r="F738" s="6"/>
      <c r="G738" s="20"/>
      <c r="H738" s="31"/>
      <c r="I738" s="31"/>
      <c r="J738" s="51"/>
      <c r="K738" s="51"/>
      <c r="L738" s="20"/>
    </row>
    <row r="739" spans="1:12" s="16" customFormat="1" ht="18" customHeight="1" x14ac:dyDescent="0.25">
      <c r="A739" s="42" t="s">
        <v>46</v>
      </c>
      <c r="B739" s="42" t="s">
        <v>162</v>
      </c>
      <c r="C739" s="23">
        <f>SUBTOTAL(9,C740:C832)</f>
        <v>0</v>
      </c>
      <c r="D739" s="23">
        <f>SUBTOTAL(9,D740:D832)</f>
        <v>720720</v>
      </c>
      <c r="E739" s="23">
        <f>SUBTOTAL(9,E740:E832)</f>
        <v>546044.23</v>
      </c>
      <c r="F739" s="23">
        <f>G739-D739</f>
        <v>-720720</v>
      </c>
      <c r="G739" s="23">
        <f>SUBTOTAL(9,G740:G832)</f>
        <v>0</v>
      </c>
      <c r="H739" s="32" t="str">
        <f>IF(C739&lt;&gt;0,E739/C739,"-")</f>
        <v>-</v>
      </c>
      <c r="I739" s="32">
        <f>IF(D739&lt;&gt;0,E739/D739,"-")</f>
        <v>0.75763712676212669</v>
      </c>
      <c r="J739" s="53">
        <f>SUBTOTAL(9,J740:J832)</f>
        <v>278545</v>
      </c>
      <c r="K739" s="53">
        <f>SUBTOTAL(9,K740:K832)</f>
        <v>28545</v>
      </c>
      <c r="L739" s="23">
        <f>SUBTOTAL(9,L740:L832)</f>
        <v>0</v>
      </c>
    </row>
    <row r="740" spans="1:12" ht="30" hidden="1" customHeight="1" x14ac:dyDescent="0.25">
      <c r="A740" s="1"/>
      <c r="B740" s="1"/>
      <c r="C740" s="6"/>
      <c r="D740" s="11"/>
      <c r="E740" s="11"/>
      <c r="F740" s="11"/>
      <c r="G740" s="20"/>
      <c r="H740" s="31"/>
      <c r="I740" s="31"/>
      <c r="J740" s="51"/>
      <c r="K740" s="51"/>
      <c r="L740" s="20"/>
    </row>
    <row r="741" spans="1:12" ht="18" customHeight="1" x14ac:dyDescent="0.25">
      <c r="A741" s="43" t="s">
        <v>35</v>
      </c>
      <c r="B741" s="43" t="s">
        <v>155</v>
      </c>
      <c r="C741" s="24">
        <f>SUBTOTAL(9,C742:C831)</f>
        <v>0</v>
      </c>
      <c r="D741" s="24">
        <f>SUBTOTAL(9,D742:D831)</f>
        <v>720720</v>
      </c>
      <c r="E741" s="24">
        <f>SUBTOTAL(9,E742:E831)</f>
        <v>546044.23</v>
      </c>
      <c r="F741" s="24">
        <f>G741-D741</f>
        <v>-720720</v>
      </c>
      <c r="G741" s="24">
        <f>SUBTOTAL(9,G742:G831)</f>
        <v>0</v>
      </c>
      <c r="H741" s="33" t="str">
        <f>IF(C741&lt;&gt;0,E741/C741,"-")</f>
        <v>-</v>
      </c>
      <c r="I741" s="33">
        <f>IF(D741&lt;&gt;0,E741/D741,"-")</f>
        <v>0.75763712676212669</v>
      </c>
      <c r="J741" s="54">
        <f>SUBTOTAL(9,J742:J831)</f>
        <v>278545</v>
      </c>
      <c r="K741" s="54">
        <f>SUBTOTAL(9,K742:K831)</f>
        <v>28545</v>
      </c>
      <c r="L741" s="24">
        <f>SUBTOTAL(9,L742:L831)</f>
        <v>0</v>
      </c>
    </row>
    <row r="742" spans="1:12" ht="30" hidden="1" customHeight="1" x14ac:dyDescent="0.25">
      <c r="A742" s="1"/>
      <c r="B742" s="1"/>
      <c r="C742" s="6"/>
      <c r="D742" s="12"/>
      <c r="E742" s="12"/>
      <c r="F742" s="12"/>
      <c r="G742" s="20"/>
      <c r="H742" s="31"/>
      <c r="I742" s="31"/>
      <c r="J742" s="51"/>
      <c r="K742" s="51"/>
      <c r="L742" s="20"/>
    </row>
    <row r="743" spans="1:12" ht="18" customHeight="1" x14ac:dyDescent="0.25">
      <c r="A743" s="44" t="s">
        <v>79</v>
      </c>
      <c r="B743" s="44" t="s">
        <v>212</v>
      </c>
      <c r="C743" s="26">
        <f>SUBTOTAL(9,C744:C755)</f>
        <v>0</v>
      </c>
      <c r="D743" s="26">
        <f>SUBTOTAL(9,D744:D755)</f>
        <v>26545</v>
      </c>
      <c r="E743" s="26">
        <f>SUBTOTAL(9,E744:E755)</f>
        <v>115725</v>
      </c>
      <c r="F743" s="26">
        <f>G743-D743</f>
        <v>-26545</v>
      </c>
      <c r="G743" s="26">
        <f>SUBTOTAL(9,G744:G755)</f>
        <v>0</v>
      </c>
      <c r="H743" s="34" t="str">
        <f>IF(C743&lt;&gt;0,E743/C743,"-")</f>
        <v>-</v>
      </c>
      <c r="I743" s="34">
        <f>IF(D743&lt;&gt;0,E743/D743,"-")</f>
        <v>4.359578074967037</v>
      </c>
      <c r="J743" s="55">
        <f>SUBTOTAL(9,J744:J755)</f>
        <v>26545</v>
      </c>
      <c r="K743" s="55">
        <f>SUBTOTAL(9,K744:K755)</f>
        <v>26545</v>
      </c>
      <c r="L743" s="26">
        <f>SUBTOTAL(9,L744:L755)</f>
        <v>0</v>
      </c>
    </row>
    <row r="744" spans="1:12" ht="30" hidden="1" customHeight="1" x14ac:dyDescent="0.25">
      <c r="A744" s="1"/>
      <c r="B744" s="1"/>
      <c r="C744" s="6"/>
      <c r="D744" s="13"/>
      <c r="E744" s="13"/>
      <c r="F744" s="13"/>
      <c r="G744" s="20"/>
      <c r="H744" s="31"/>
      <c r="I744" s="31"/>
      <c r="J744" s="51"/>
      <c r="K744" s="51"/>
      <c r="L744" s="20"/>
    </row>
    <row r="745" spans="1:12" ht="18" customHeight="1" x14ac:dyDescent="0.25">
      <c r="A745" s="45" t="s">
        <v>2</v>
      </c>
      <c r="B745" s="45" t="s">
        <v>150</v>
      </c>
      <c r="C745" s="27">
        <f>SUBTOTAL(9,C746:C754)</f>
        <v>0</v>
      </c>
      <c r="D745" s="27">
        <f>SUBTOTAL(9,D746:D754)</f>
        <v>26545</v>
      </c>
      <c r="E745" s="27">
        <f>SUBTOTAL(9,E746:E754)</f>
        <v>115725</v>
      </c>
      <c r="F745" s="27">
        <f>G745-D745</f>
        <v>-26545</v>
      </c>
      <c r="G745" s="27">
        <f>SUBTOTAL(9,G746:G754)</f>
        <v>0</v>
      </c>
      <c r="H745" s="35" t="str">
        <f>IF(C745&lt;&gt;0,E745/C745,"-")</f>
        <v>-</v>
      </c>
      <c r="I745" s="35">
        <f>IF(D745&lt;&gt;0,E745/D745,"-")</f>
        <v>4.359578074967037</v>
      </c>
      <c r="J745" s="56">
        <f>SUBTOTAL(9,J746:J754)</f>
        <v>26545</v>
      </c>
      <c r="K745" s="56">
        <f>SUBTOTAL(9,K746:K754)</f>
        <v>26545</v>
      </c>
      <c r="L745" s="27">
        <f>SUBTOTAL(9,L746:L754)</f>
        <v>0</v>
      </c>
    </row>
    <row r="746" spans="1:12" ht="30" hidden="1" customHeight="1" x14ac:dyDescent="0.25">
      <c r="A746" s="1"/>
      <c r="B746" s="1"/>
      <c r="C746" s="6"/>
      <c r="D746" s="14"/>
      <c r="E746" s="14"/>
      <c r="F746" s="14"/>
      <c r="G746" s="20"/>
      <c r="H746" s="31"/>
      <c r="I746" s="31"/>
      <c r="J746" s="51"/>
      <c r="K746" s="51"/>
      <c r="L746" s="20"/>
    </row>
    <row r="747" spans="1:12" ht="18" customHeight="1" x14ac:dyDescent="0.25">
      <c r="A747" s="46" t="s">
        <v>0</v>
      </c>
      <c r="B747" s="46" t="s">
        <v>119</v>
      </c>
      <c r="C747" s="25">
        <f>SUBTOTAL(9,C748:C753)</f>
        <v>0</v>
      </c>
      <c r="D747" s="25">
        <f>SUBTOTAL(9,D748:D753)</f>
        <v>26545</v>
      </c>
      <c r="E747" s="25">
        <f>SUBTOTAL(9,E748:E753)</f>
        <v>115725</v>
      </c>
      <c r="F747" s="25">
        <f>G747-D747</f>
        <v>-26545</v>
      </c>
      <c r="G747" s="25">
        <f>SUBTOTAL(9,G748:G753)</f>
        <v>0</v>
      </c>
      <c r="H747" s="36" t="str">
        <f>IF(C747&lt;&gt;0,E747/C747,"-")</f>
        <v>-</v>
      </c>
      <c r="I747" s="36">
        <f>IF(D747&lt;&gt;0,E747/D747,"-")</f>
        <v>4.359578074967037</v>
      </c>
      <c r="J747" s="57">
        <f>SUBTOTAL(9,J748:J753)</f>
        <v>26545</v>
      </c>
      <c r="K747" s="57">
        <f>SUBTOTAL(9,K748:K753)</f>
        <v>26545</v>
      </c>
      <c r="L747" s="25">
        <f>SUBTOTAL(9,L748:L753)</f>
        <v>0</v>
      </c>
    </row>
    <row r="748" spans="1:12" ht="22.5" hidden="1" customHeight="1" x14ac:dyDescent="0.25">
      <c r="A748" s="1"/>
      <c r="B748" s="1"/>
      <c r="C748" s="6"/>
      <c r="D748" s="14"/>
      <c r="E748" s="14"/>
      <c r="F748" s="14"/>
      <c r="G748" s="14"/>
      <c r="H748" s="37"/>
      <c r="I748" s="37"/>
      <c r="J748" s="58"/>
      <c r="K748" s="58"/>
      <c r="L748" s="14"/>
    </row>
    <row r="749" spans="1:12" ht="409.6" hidden="1" customHeight="1" x14ac:dyDescent="0.25">
      <c r="A749" s="47" t="s">
        <v>8</v>
      </c>
      <c r="B749" s="47" t="s">
        <v>111</v>
      </c>
      <c r="C749" s="14">
        <f>SUBTOTAL(9,C750:C752)</f>
        <v>0</v>
      </c>
      <c r="D749" s="14">
        <f>SUBTOTAL(9,D750:D752)</f>
        <v>26545</v>
      </c>
      <c r="E749" s="14">
        <f>SUBTOTAL(9,E750:E752)</f>
        <v>115725</v>
      </c>
      <c r="F749" s="14">
        <f>G749-D749</f>
        <v>-26545</v>
      </c>
      <c r="G749" s="14">
        <f>SUBTOTAL(9,G750:G752)</f>
        <v>0</v>
      </c>
      <c r="H749" s="37" t="str">
        <f>IF(C749&lt;&gt;0,E749/C749,"-")</f>
        <v>-</v>
      </c>
      <c r="I749" s="37">
        <f>IF(D749&lt;&gt;0,E749/D749,"-")</f>
        <v>4.359578074967037</v>
      </c>
      <c r="J749" s="58">
        <f>SUBTOTAL(9,J750:J752)</f>
        <v>26545</v>
      </c>
      <c r="K749" s="58">
        <f>SUBTOTAL(9,K750:K752)</f>
        <v>26545</v>
      </c>
      <c r="L749" s="14">
        <f>SUBTOTAL(9,L750:L752)</f>
        <v>0</v>
      </c>
    </row>
    <row r="750" spans="1:12" ht="30" hidden="1" customHeight="1" x14ac:dyDescent="0.25">
      <c r="A750" s="1"/>
      <c r="B750" s="1"/>
      <c r="C750" s="6"/>
      <c r="D750" s="21"/>
      <c r="E750" s="21"/>
      <c r="F750" s="21"/>
      <c r="G750" s="20"/>
      <c r="H750" s="31"/>
      <c r="I750" s="31"/>
      <c r="J750" s="51"/>
      <c r="K750" s="51"/>
      <c r="L750" s="20"/>
    </row>
    <row r="751" spans="1:12" ht="15" customHeight="1" x14ac:dyDescent="0.25">
      <c r="A751" s="48" t="s">
        <v>8</v>
      </c>
      <c r="B751" s="48" t="s">
        <v>111</v>
      </c>
      <c r="C751" s="3">
        <v>0</v>
      </c>
      <c r="D751" s="3">
        <v>26545</v>
      </c>
      <c r="E751" s="3">
        <v>115725</v>
      </c>
      <c r="F751" s="3">
        <f>G751-D751</f>
        <v>-26545</v>
      </c>
      <c r="G751" s="3"/>
      <c r="H751" s="29" t="str">
        <f>IF(C751&lt;&gt;0,0/C751,"-")</f>
        <v>-</v>
      </c>
      <c r="I751" s="29">
        <f>IF(D751&lt;&gt;0,E751/D751,"-")</f>
        <v>4.359578074967037</v>
      </c>
      <c r="J751" s="59">
        <v>26545</v>
      </c>
      <c r="K751" s="59">
        <v>26545</v>
      </c>
      <c r="L751" s="49">
        <v>0</v>
      </c>
    </row>
    <row r="752" spans="1:12" hidden="1" x14ac:dyDescent="0.25">
      <c r="A752" s="1"/>
      <c r="B752" s="1"/>
      <c r="C752" s="6"/>
      <c r="D752" s="3"/>
      <c r="E752" s="3"/>
      <c r="F752" s="3"/>
      <c r="G752" s="3"/>
      <c r="H752" s="29"/>
      <c r="I752" s="29"/>
      <c r="J752" s="59"/>
      <c r="K752" s="59"/>
      <c r="L752" s="3"/>
    </row>
    <row r="753" spans="1:12" hidden="1" x14ac:dyDescent="0.25">
      <c r="A753" s="1"/>
      <c r="B753" s="1"/>
      <c r="C753" s="6"/>
      <c r="D753" s="6"/>
      <c r="E753" s="6"/>
      <c r="F753" s="6"/>
      <c r="G753" s="20"/>
      <c r="H753" s="31"/>
      <c r="I753" s="31"/>
      <c r="J753" s="51"/>
      <c r="K753" s="51"/>
      <c r="L753" s="20"/>
    </row>
    <row r="754" spans="1:12" ht="20.100000000000001" hidden="1" customHeight="1" x14ac:dyDescent="0.25">
      <c r="A754" s="1"/>
      <c r="B754" s="1"/>
      <c r="C754" s="6"/>
      <c r="D754" s="6"/>
      <c r="E754" s="6"/>
      <c r="F754" s="6"/>
      <c r="G754" s="20"/>
      <c r="H754" s="31"/>
      <c r="I754" s="31"/>
      <c r="J754" s="51"/>
      <c r="K754" s="51"/>
      <c r="L754" s="20"/>
    </row>
    <row r="755" spans="1:12" ht="20.100000000000001" hidden="1" customHeight="1" x14ac:dyDescent="0.25">
      <c r="A755" s="1"/>
      <c r="B755" s="1"/>
      <c r="C755" s="6"/>
      <c r="D755" s="6"/>
      <c r="E755" s="6"/>
      <c r="F755" s="6"/>
      <c r="G755" s="20"/>
      <c r="H755" s="31"/>
      <c r="I755" s="31"/>
      <c r="J755" s="51"/>
      <c r="K755" s="51"/>
      <c r="L755" s="20"/>
    </row>
    <row r="756" spans="1:12" ht="18" customHeight="1" x14ac:dyDescent="0.25">
      <c r="A756" s="44" t="s">
        <v>80</v>
      </c>
      <c r="B756" s="44" t="s">
        <v>159</v>
      </c>
      <c r="C756" s="26">
        <f>SUBTOTAL(9,C757:C768)</f>
        <v>0</v>
      </c>
      <c r="D756" s="26">
        <f>SUBTOTAL(9,D757:D768)</f>
        <v>2000</v>
      </c>
      <c r="E756" s="26">
        <f>SUBTOTAL(9,E757:E768)</f>
        <v>18031.25</v>
      </c>
      <c r="F756" s="26">
        <f>G756-D756</f>
        <v>-2000</v>
      </c>
      <c r="G756" s="26">
        <f>SUBTOTAL(9,G757:G768)</f>
        <v>0</v>
      </c>
      <c r="H756" s="34" t="str">
        <f>IF(C756&lt;&gt;0,E756/C756,"-")</f>
        <v>-</v>
      </c>
      <c r="I756" s="34">
        <f>IF(D756&lt;&gt;0,E756/D756,"-")</f>
        <v>9.015625</v>
      </c>
      <c r="J756" s="55">
        <f>SUBTOTAL(9,J757:J768)</f>
        <v>2000</v>
      </c>
      <c r="K756" s="55">
        <f>SUBTOTAL(9,K757:K768)</f>
        <v>2000</v>
      </c>
      <c r="L756" s="26">
        <f>SUBTOTAL(9,L757:L768)</f>
        <v>0</v>
      </c>
    </row>
    <row r="757" spans="1:12" ht="30" hidden="1" customHeight="1" x14ac:dyDescent="0.25">
      <c r="A757" s="1"/>
      <c r="B757" s="1"/>
      <c r="C757" s="6"/>
      <c r="D757" s="13"/>
      <c r="E757" s="13"/>
      <c r="F757" s="13"/>
      <c r="G757" s="20"/>
      <c r="H757" s="31"/>
      <c r="I757" s="31"/>
      <c r="J757" s="51"/>
      <c r="K757" s="51"/>
      <c r="L757" s="20"/>
    </row>
    <row r="758" spans="1:12" ht="18" customHeight="1" x14ac:dyDescent="0.25">
      <c r="A758" s="45" t="s">
        <v>2</v>
      </c>
      <c r="B758" s="45" t="s">
        <v>150</v>
      </c>
      <c r="C758" s="27">
        <f>SUBTOTAL(9,C759:C767)</f>
        <v>0</v>
      </c>
      <c r="D758" s="27">
        <f>SUBTOTAL(9,D759:D767)</f>
        <v>2000</v>
      </c>
      <c r="E758" s="27">
        <f>SUBTOTAL(9,E759:E767)</f>
        <v>18031.25</v>
      </c>
      <c r="F758" s="27">
        <f>G758-D758</f>
        <v>-2000</v>
      </c>
      <c r="G758" s="27">
        <f>SUBTOTAL(9,G759:G767)</f>
        <v>0</v>
      </c>
      <c r="H758" s="35" t="str">
        <f>IF(C758&lt;&gt;0,E758/C758,"-")</f>
        <v>-</v>
      </c>
      <c r="I758" s="35">
        <f>IF(D758&lt;&gt;0,E758/D758,"-")</f>
        <v>9.015625</v>
      </c>
      <c r="J758" s="56">
        <f>SUBTOTAL(9,J759:J767)</f>
        <v>2000</v>
      </c>
      <c r="K758" s="56">
        <f>SUBTOTAL(9,K759:K767)</f>
        <v>2000</v>
      </c>
      <c r="L758" s="27">
        <f>SUBTOTAL(9,L759:L767)</f>
        <v>0</v>
      </c>
    </row>
    <row r="759" spans="1:12" ht="30" hidden="1" customHeight="1" x14ac:dyDescent="0.25">
      <c r="A759" s="1"/>
      <c r="B759" s="1"/>
      <c r="C759" s="6"/>
      <c r="D759" s="14"/>
      <c r="E759" s="14"/>
      <c r="F759" s="14"/>
      <c r="G759" s="20"/>
      <c r="H759" s="31"/>
      <c r="I759" s="31"/>
      <c r="J759" s="51"/>
      <c r="K759" s="51"/>
      <c r="L759" s="20"/>
    </row>
    <row r="760" spans="1:12" ht="18" customHeight="1" x14ac:dyDescent="0.25">
      <c r="A760" s="46" t="s">
        <v>0</v>
      </c>
      <c r="B760" s="46" t="s">
        <v>119</v>
      </c>
      <c r="C760" s="25">
        <f>SUBTOTAL(9,C761:C766)</f>
        <v>0</v>
      </c>
      <c r="D760" s="25">
        <f>SUBTOTAL(9,D761:D766)</f>
        <v>2000</v>
      </c>
      <c r="E760" s="25">
        <f>SUBTOTAL(9,E761:E766)</f>
        <v>18031.25</v>
      </c>
      <c r="F760" s="25">
        <f>G760-D760</f>
        <v>-2000</v>
      </c>
      <c r="G760" s="25">
        <f>SUBTOTAL(9,G761:G766)</f>
        <v>0</v>
      </c>
      <c r="H760" s="36" t="str">
        <f>IF(C760&lt;&gt;0,E760/C760,"-")</f>
        <v>-</v>
      </c>
      <c r="I760" s="36">
        <f>IF(D760&lt;&gt;0,E760/D760,"-")</f>
        <v>9.015625</v>
      </c>
      <c r="J760" s="57">
        <f>SUBTOTAL(9,J761:J766)</f>
        <v>2000</v>
      </c>
      <c r="K760" s="57">
        <f>SUBTOTAL(9,K761:K766)</f>
        <v>2000</v>
      </c>
      <c r="L760" s="25">
        <f>SUBTOTAL(9,L761:L766)</f>
        <v>0</v>
      </c>
    </row>
    <row r="761" spans="1:12" ht="22.5" hidden="1" customHeight="1" x14ac:dyDescent="0.25">
      <c r="A761" s="1"/>
      <c r="B761" s="1"/>
      <c r="C761" s="6"/>
      <c r="D761" s="14"/>
      <c r="E761" s="14"/>
      <c r="F761" s="14"/>
      <c r="G761" s="14"/>
      <c r="H761" s="37"/>
      <c r="I761" s="37"/>
      <c r="J761" s="58"/>
      <c r="K761" s="58"/>
      <c r="L761" s="14"/>
    </row>
    <row r="762" spans="1:12" ht="409.6" hidden="1" customHeight="1" x14ac:dyDescent="0.25">
      <c r="A762" s="47" t="s">
        <v>8</v>
      </c>
      <c r="B762" s="47" t="s">
        <v>111</v>
      </c>
      <c r="C762" s="14">
        <f>SUBTOTAL(9,C763:C765)</f>
        <v>0</v>
      </c>
      <c r="D762" s="14">
        <f>SUBTOTAL(9,D763:D765)</f>
        <v>2000</v>
      </c>
      <c r="E762" s="14">
        <f>SUBTOTAL(9,E763:E765)</f>
        <v>18031.25</v>
      </c>
      <c r="F762" s="14">
        <f>G762-D762</f>
        <v>-2000</v>
      </c>
      <c r="G762" s="14">
        <f>SUBTOTAL(9,G763:G765)</f>
        <v>0</v>
      </c>
      <c r="H762" s="37" t="str">
        <f>IF(C762&lt;&gt;0,E762/C762,"-")</f>
        <v>-</v>
      </c>
      <c r="I762" s="37">
        <f>IF(D762&lt;&gt;0,E762/D762,"-")</f>
        <v>9.015625</v>
      </c>
      <c r="J762" s="58">
        <f>SUBTOTAL(9,J763:J765)</f>
        <v>2000</v>
      </c>
      <c r="K762" s="58">
        <f>SUBTOTAL(9,K763:K765)</f>
        <v>2000</v>
      </c>
      <c r="L762" s="14">
        <f>SUBTOTAL(9,L763:L765)</f>
        <v>0</v>
      </c>
    </row>
    <row r="763" spans="1:12" ht="30" hidden="1" customHeight="1" x14ac:dyDescent="0.25">
      <c r="A763" s="1"/>
      <c r="B763" s="1"/>
      <c r="C763" s="6"/>
      <c r="D763" s="21"/>
      <c r="E763" s="21"/>
      <c r="F763" s="21"/>
      <c r="G763" s="20"/>
      <c r="H763" s="31"/>
      <c r="I763" s="31"/>
      <c r="J763" s="51"/>
      <c r="K763" s="51"/>
      <c r="L763" s="20"/>
    </row>
    <row r="764" spans="1:12" ht="15" customHeight="1" x14ac:dyDescent="0.25">
      <c r="A764" s="48" t="s">
        <v>8</v>
      </c>
      <c r="B764" s="48" t="s">
        <v>111</v>
      </c>
      <c r="C764" s="3">
        <v>0</v>
      </c>
      <c r="D764" s="3">
        <v>2000</v>
      </c>
      <c r="E764" s="3">
        <v>18031.25</v>
      </c>
      <c r="F764" s="3">
        <f>G764-D764</f>
        <v>-2000</v>
      </c>
      <c r="G764" s="3"/>
      <c r="H764" s="29" t="str">
        <f>IF(C764&lt;&gt;0,0/C764,"-")</f>
        <v>-</v>
      </c>
      <c r="I764" s="29">
        <f>IF(D764&lt;&gt;0,E764/D764,"-")</f>
        <v>9.015625</v>
      </c>
      <c r="J764" s="59">
        <v>2000</v>
      </c>
      <c r="K764" s="59">
        <v>2000</v>
      </c>
      <c r="L764" s="49">
        <v>0</v>
      </c>
    </row>
    <row r="765" spans="1:12" hidden="1" x14ac:dyDescent="0.25">
      <c r="A765" s="1"/>
      <c r="B765" s="1"/>
      <c r="C765" s="6"/>
      <c r="D765" s="3"/>
      <c r="E765" s="3"/>
      <c r="F765" s="3"/>
      <c r="G765" s="3"/>
      <c r="H765" s="29"/>
      <c r="I765" s="29"/>
      <c r="J765" s="59"/>
      <c r="K765" s="59"/>
      <c r="L765" s="3"/>
    </row>
    <row r="766" spans="1:12" hidden="1" x14ac:dyDescent="0.25">
      <c r="A766" s="1"/>
      <c r="B766" s="1"/>
      <c r="C766" s="6"/>
      <c r="D766" s="6"/>
      <c r="E766" s="6"/>
      <c r="F766" s="6"/>
      <c r="G766" s="20"/>
      <c r="H766" s="31"/>
      <c r="I766" s="31"/>
      <c r="J766" s="51"/>
      <c r="K766" s="51"/>
      <c r="L766" s="20"/>
    </row>
    <row r="767" spans="1:12" ht="20.100000000000001" hidden="1" customHeight="1" x14ac:dyDescent="0.25">
      <c r="A767" s="1"/>
      <c r="B767" s="1"/>
      <c r="C767" s="6"/>
      <c r="D767" s="6"/>
      <c r="E767" s="6"/>
      <c r="F767" s="6"/>
      <c r="G767" s="20"/>
      <c r="H767" s="31"/>
      <c r="I767" s="31"/>
      <c r="J767" s="51"/>
      <c r="K767" s="51"/>
      <c r="L767" s="20"/>
    </row>
    <row r="768" spans="1:12" ht="20.100000000000001" hidden="1" customHeight="1" x14ac:dyDescent="0.25">
      <c r="A768" s="1"/>
      <c r="B768" s="1"/>
      <c r="C768" s="6"/>
      <c r="D768" s="6"/>
      <c r="E768" s="6"/>
      <c r="F768" s="6"/>
      <c r="G768" s="20"/>
      <c r="H768" s="31"/>
      <c r="I768" s="31"/>
      <c r="J768" s="51"/>
      <c r="K768" s="51"/>
      <c r="L768" s="20"/>
    </row>
    <row r="769" spans="1:12" ht="18" customHeight="1" x14ac:dyDescent="0.25">
      <c r="A769" s="44" t="s">
        <v>81</v>
      </c>
      <c r="B769" s="44" t="s">
        <v>210</v>
      </c>
      <c r="C769" s="26">
        <f>SUBTOTAL(9,C770:C807)</f>
        <v>0</v>
      </c>
      <c r="D769" s="26">
        <f>SUBTOTAL(9,D770:D807)</f>
        <v>216545</v>
      </c>
      <c r="E769" s="26">
        <f>SUBTOTAL(9,E770:E807)</f>
        <v>412287.98</v>
      </c>
      <c r="F769" s="26">
        <f>G769-D769</f>
        <v>-216545</v>
      </c>
      <c r="G769" s="26">
        <f>SUBTOTAL(9,G770:G807)</f>
        <v>0</v>
      </c>
      <c r="H769" s="34" t="str">
        <f>IF(C769&lt;&gt;0,E769/C769,"-")</f>
        <v>-</v>
      </c>
      <c r="I769" s="34">
        <f>IF(D769&lt;&gt;0,E769/D769,"-")</f>
        <v>1.9039367337043107</v>
      </c>
      <c r="J769" s="55">
        <f>SUBTOTAL(9,J770:J807)</f>
        <v>0</v>
      </c>
      <c r="K769" s="55">
        <f>SUBTOTAL(9,K770:K807)</f>
        <v>0</v>
      </c>
      <c r="L769" s="26">
        <f>SUBTOTAL(9,L770:L807)</f>
        <v>0</v>
      </c>
    </row>
    <row r="770" spans="1:12" ht="30" hidden="1" customHeight="1" x14ac:dyDescent="0.25">
      <c r="A770" s="1"/>
      <c r="B770" s="1"/>
      <c r="C770" s="6"/>
      <c r="D770" s="13"/>
      <c r="E770" s="13"/>
      <c r="F770" s="13"/>
      <c r="G770" s="20"/>
      <c r="H770" s="31"/>
      <c r="I770" s="31"/>
      <c r="J770" s="51"/>
      <c r="K770" s="51"/>
      <c r="L770" s="20"/>
    </row>
    <row r="771" spans="1:12" ht="18" customHeight="1" x14ac:dyDescent="0.25">
      <c r="A771" s="45" t="s">
        <v>12</v>
      </c>
      <c r="B771" s="45" t="s">
        <v>187</v>
      </c>
      <c r="C771" s="27">
        <f>SUBTOTAL(9,C772:C788)</f>
        <v>0</v>
      </c>
      <c r="D771" s="27">
        <f>SUBTOTAL(9,D772:D788)</f>
        <v>32495</v>
      </c>
      <c r="E771" s="27">
        <f>SUBTOTAL(9,E772:E788)</f>
        <v>61843.19</v>
      </c>
      <c r="F771" s="27">
        <f>G771-D771</f>
        <v>-32495</v>
      </c>
      <c r="G771" s="27">
        <f>SUBTOTAL(9,G772:G788)</f>
        <v>0</v>
      </c>
      <c r="H771" s="35" t="str">
        <f>IF(C771&lt;&gt;0,E771/C771,"-")</f>
        <v>-</v>
      </c>
      <c r="I771" s="35">
        <f>IF(D771&lt;&gt;0,E771/D771,"-")</f>
        <v>1.9031601784889984</v>
      </c>
      <c r="J771" s="56">
        <f>SUBTOTAL(9,J772:J788)</f>
        <v>0</v>
      </c>
      <c r="K771" s="56">
        <f>SUBTOTAL(9,K772:K788)</f>
        <v>0</v>
      </c>
      <c r="L771" s="27">
        <f>SUBTOTAL(9,L772:L788)</f>
        <v>0</v>
      </c>
    </row>
    <row r="772" spans="1:12" ht="30" hidden="1" customHeight="1" x14ac:dyDescent="0.25">
      <c r="A772" s="1"/>
      <c r="B772" s="1"/>
      <c r="C772" s="6"/>
      <c r="D772" s="14"/>
      <c r="E772" s="14"/>
      <c r="F772" s="14"/>
      <c r="G772" s="20"/>
      <c r="H772" s="31"/>
      <c r="I772" s="31"/>
      <c r="J772" s="51"/>
      <c r="K772" s="51"/>
      <c r="L772" s="20"/>
    </row>
    <row r="773" spans="1:12" ht="18" customHeight="1" x14ac:dyDescent="0.25">
      <c r="A773" s="46" t="s">
        <v>0</v>
      </c>
      <c r="B773" s="46" t="s">
        <v>119</v>
      </c>
      <c r="C773" s="25">
        <f>SUBTOTAL(9,C774:C787)</f>
        <v>0</v>
      </c>
      <c r="D773" s="25">
        <f>SUBTOTAL(9,D774:D787)</f>
        <v>32495</v>
      </c>
      <c r="E773" s="25">
        <f>SUBTOTAL(9,E774:E787)</f>
        <v>61843.19</v>
      </c>
      <c r="F773" s="25">
        <f>G773-D773</f>
        <v>-32495</v>
      </c>
      <c r="G773" s="25">
        <f>SUBTOTAL(9,G774:G787)</f>
        <v>0</v>
      </c>
      <c r="H773" s="36" t="str">
        <f>IF(C773&lt;&gt;0,E773/C773,"-")</f>
        <v>-</v>
      </c>
      <c r="I773" s="36">
        <f>IF(D773&lt;&gt;0,E773/D773,"-")</f>
        <v>1.9031601784889984</v>
      </c>
      <c r="J773" s="57">
        <f>SUBTOTAL(9,J774:J787)</f>
        <v>0</v>
      </c>
      <c r="K773" s="57">
        <f>SUBTOTAL(9,K774:K787)</f>
        <v>0</v>
      </c>
      <c r="L773" s="25">
        <f>SUBTOTAL(9,L774:L787)</f>
        <v>0</v>
      </c>
    </row>
    <row r="774" spans="1:12" ht="22.5" hidden="1" customHeight="1" x14ac:dyDescent="0.25">
      <c r="A774" s="1"/>
      <c r="B774" s="1"/>
      <c r="C774" s="6"/>
      <c r="D774" s="14"/>
      <c r="E774" s="14"/>
      <c r="F774" s="14"/>
      <c r="G774" s="14"/>
      <c r="H774" s="37"/>
      <c r="I774" s="37"/>
      <c r="J774" s="58"/>
      <c r="K774" s="58"/>
      <c r="L774" s="14"/>
    </row>
    <row r="775" spans="1:12" ht="409.6" hidden="1" customHeight="1" x14ac:dyDescent="0.25">
      <c r="A775" s="47" t="s">
        <v>3</v>
      </c>
      <c r="B775" s="47" t="s">
        <v>125</v>
      </c>
      <c r="C775" s="14">
        <f>SUBTOTAL(9,C776:C778)</f>
        <v>0</v>
      </c>
      <c r="D775" s="14">
        <f>SUBTOTAL(9,D776:D778)</f>
        <v>1360</v>
      </c>
      <c r="E775" s="14">
        <f>SUBTOTAL(9,E776:E778)</f>
        <v>5964.69</v>
      </c>
      <c r="F775" s="14">
        <f>G775-D775</f>
        <v>-1360</v>
      </c>
      <c r="G775" s="14">
        <f>SUBTOTAL(9,G776:G778)</f>
        <v>0</v>
      </c>
      <c r="H775" s="37" t="str">
        <f>IF(C775&lt;&gt;0,E775/C775,"-")</f>
        <v>-</v>
      </c>
      <c r="I775" s="37">
        <f>IF(D775&lt;&gt;0,E775/D775,"-")</f>
        <v>4.3858014705882349</v>
      </c>
      <c r="J775" s="58">
        <f>SUBTOTAL(9,J776:J778)</f>
        <v>0</v>
      </c>
      <c r="K775" s="58">
        <f>SUBTOTAL(9,K776:K778)</f>
        <v>0</v>
      </c>
      <c r="L775" s="14">
        <f>SUBTOTAL(9,L776:L778)</f>
        <v>0</v>
      </c>
    </row>
    <row r="776" spans="1:12" ht="30" hidden="1" customHeight="1" x14ac:dyDescent="0.25">
      <c r="A776" s="1"/>
      <c r="B776" s="1"/>
      <c r="C776" s="6"/>
      <c r="D776" s="21"/>
      <c r="E776" s="21"/>
      <c r="F776" s="21"/>
      <c r="G776" s="20"/>
      <c r="H776" s="31"/>
      <c r="I776" s="31"/>
      <c r="J776" s="51"/>
      <c r="K776" s="51"/>
      <c r="L776" s="20"/>
    </row>
    <row r="777" spans="1:12" ht="15" customHeight="1" x14ac:dyDescent="0.25">
      <c r="A777" s="48" t="s">
        <v>3</v>
      </c>
      <c r="B777" s="48" t="s">
        <v>125</v>
      </c>
      <c r="C777" s="3">
        <v>0</v>
      </c>
      <c r="D777" s="3">
        <v>1360</v>
      </c>
      <c r="E777" s="3">
        <v>5964.69</v>
      </c>
      <c r="F777" s="3">
        <f>G777-D777</f>
        <v>-1360</v>
      </c>
      <c r="G777" s="3"/>
      <c r="H777" s="29" t="str">
        <f>IF(C777&lt;&gt;0,0/C777,"-")</f>
        <v>-</v>
      </c>
      <c r="I777" s="29">
        <f>IF(D777&lt;&gt;0,E777/D777,"-")</f>
        <v>4.3858014705882349</v>
      </c>
      <c r="J777" s="59">
        <v>0</v>
      </c>
      <c r="K777" s="59">
        <v>0</v>
      </c>
      <c r="L777" s="49">
        <v>0</v>
      </c>
    </row>
    <row r="778" spans="1:12" hidden="1" x14ac:dyDescent="0.25">
      <c r="A778" s="1"/>
      <c r="B778" s="1"/>
      <c r="C778" s="6"/>
      <c r="D778" s="3"/>
      <c r="E778" s="3"/>
      <c r="F778" s="3"/>
      <c r="G778" s="3"/>
      <c r="H778" s="29"/>
      <c r="I778" s="29"/>
      <c r="J778" s="59"/>
      <c r="K778" s="59"/>
      <c r="L778" s="3"/>
    </row>
    <row r="779" spans="1:12" ht="409.6" hidden="1" customHeight="1" x14ac:dyDescent="0.25">
      <c r="A779" s="47" t="s">
        <v>4</v>
      </c>
      <c r="B779" s="47" t="s">
        <v>121</v>
      </c>
      <c r="C779" s="14">
        <f>SUBTOTAL(9,C780:C782)</f>
        <v>0</v>
      </c>
      <c r="D779" s="14">
        <f>SUBTOTAL(9,D780:D782)</f>
        <v>4855</v>
      </c>
      <c r="E779" s="14">
        <f>SUBTOTAL(9,E780:E782)</f>
        <v>3378.5</v>
      </c>
      <c r="F779" s="14">
        <f>G779-D779</f>
        <v>-4855</v>
      </c>
      <c r="G779" s="14">
        <f>SUBTOTAL(9,G780:G782)</f>
        <v>0</v>
      </c>
      <c r="H779" s="37" t="str">
        <f>IF(C779&lt;&gt;0,E779/C779,"-")</f>
        <v>-</v>
      </c>
      <c r="I779" s="37">
        <f>IF(D779&lt;&gt;0,E779/D779,"-")</f>
        <v>0.69588053553038109</v>
      </c>
      <c r="J779" s="58">
        <f>SUBTOTAL(9,J780:J782)</f>
        <v>0</v>
      </c>
      <c r="K779" s="58">
        <f>SUBTOTAL(9,K780:K782)</f>
        <v>0</v>
      </c>
      <c r="L779" s="14">
        <f>SUBTOTAL(9,L780:L782)</f>
        <v>0</v>
      </c>
    </row>
    <row r="780" spans="1:12" ht="30" hidden="1" customHeight="1" x14ac:dyDescent="0.25">
      <c r="A780" s="1"/>
      <c r="B780" s="1"/>
      <c r="C780" s="6"/>
      <c r="D780" s="21"/>
      <c r="E780" s="21"/>
      <c r="F780" s="21"/>
      <c r="G780" s="20"/>
      <c r="H780" s="31"/>
      <c r="I780" s="31"/>
      <c r="J780" s="51"/>
      <c r="K780" s="51"/>
      <c r="L780" s="20"/>
    </row>
    <row r="781" spans="1:12" ht="15" customHeight="1" x14ac:dyDescent="0.25">
      <c r="A781" s="48" t="s">
        <v>4</v>
      </c>
      <c r="B781" s="48" t="s">
        <v>121</v>
      </c>
      <c r="C781" s="3">
        <v>0</v>
      </c>
      <c r="D781" s="3">
        <v>4855</v>
      </c>
      <c r="E781" s="3">
        <v>3378.5</v>
      </c>
      <c r="F781" s="3">
        <f>G781-D781</f>
        <v>-4855</v>
      </c>
      <c r="G781" s="3"/>
      <c r="H781" s="29" t="str">
        <f>IF(C781&lt;&gt;0,0/C781,"-")</f>
        <v>-</v>
      </c>
      <c r="I781" s="29">
        <f>IF(D781&lt;&gt;0,E781/D781,"-")</f>
        <v>0.69588053553038109</v>
      </c>
      <c r="J781" s="59">
        <v>0</v>
      </c>
      <c r="K781" s="59">
        <v>0</v>
      </c>
      <c r="L781" s="49">
        <v>0</v>
      </c>
    </row>
    <row r="782" spans="1:12" hidden="1" x14ac:dyDescent="0.25">
      <c r="A782" s="1"/>
      <c r="B782" s="1"/>
      <c r="C782" s="6"/>
      <c r="D782" s="3"/>
      <c r="E782" s="3"/>
      <c r="F782" s="3"/>
      <c r="G782" s="3"/>
      <c r="H782" s="29"/>
      <c r="I782" s="29"/>
      <c r="J782" s="59"/>
      <c r="K782" s="59"/>
      <c r="L782" s="3"/>
    </row>
    <row r="783" spans="1:12" ht="409.6" hidden="1" customHeight="1" x14ac:dyDescent="0.25">
      <c r="A783" s="47" t="s">
        <v>6</v>
      </c>
      <c r="B783" s="47" t="s">
        <v>108</v>
      </c>
      <c r="C783" s="14">
        <f>SUBTOTAL(9,C784:C786)</f>
        <v>0</v>
      </c>
      <c r="D783" s="14">
        <f>SUBTOTAL(9,D784:D786)</f>
        <v>26280</v>
      </c>
      <c r="E783" s="14">
        <f>SUBTOTAL(9,E784:E786)</f>
        <v>52500</v>
      </c>
      <c r="F783" s="14">
        <f>G783-D783</f>
        <v>-26280</v>
      </c>
      <c r="G783" s="14">
        <f>SUBTOTAL(9,G784:G786)</f>
        <v>0</v>
      </c>
      <c r="H783" s="37" t="str">
        <f>IF(C783&lt;&gt;0,E783/C783,"-")</f>
        <v>-</v>
      </c>
      <c r="I783" s="37">
        <f>IF(D783&lt;&gt;0,E783/D783,"-")</f>
        <v>1.9977168949771689</v>
      </c>
      <c r="J783" s="58">
        <f>SUBTOTAL(9,J784:J786)</f>
        <v>0</v>
      </c>
      <c r="K783" s="58">
        <f>SUBTOTAL(9,K784:K786)</f>
        <v>0</v>
      </c>
      <c r="L783" s="14">
        <f>SUBTOTAL(9,L784:L786)</f>
        <v>0</v>
      </c>
    </row>
    <row r="784" spans="1:12" ht="30" hidden="1" customHeight="1" x14ac:dyDescent="0.25">
      <c r="A784" s="1"/>
      <c r="B784" s="1"/>
      <c r="C784" s="6"/>
      <c r="D784" s="21"/>
      <c r="E784" s="21"/>
      <c r="F784" s="21"/>
      <c r="G784" s="20"/>
      <c r="H784" s="31"/>
      <c r="I784" s="31"/>
      <c r="J784" s="51"/>
      <c r="K784" s="51"/>
      <c r="L784" s="20"/>
    </row>
    <row r="785" spans="1:12" ht="15" customHeight="1" x14ac:dyDescent="0.25">
      <c r="A785" s="48" t="s">
        <v>6</v>
      </c>
      <c r="B785" s="48" t="s">
        <v>108</v>
      </c>
      <c r="C785" s="3">
        <v>0</v>
      </c>
      <c r="D785" s="3">
        <v>26280</v>
      </c>
      <c r="E785" s="3">
        <v>52500</v>
      </c>
      <c r="F785" s="3">
        <f>G785-D785</f>
        <v>-26280</v>
      </c>
      <c r="G785" s="3"/>
      <c r="H785" s="29" t="str">
        <f>IF(C785&lt;&gt;0,0/C785,"-")</f>
        <v>-</v>
      </c>
      <c r="I785" s="29">
        <f>IF(D785&lt;&gt;0,E785/D785,"-")</f>
        <v>1.9977168949771689</v>
      </c>
      <c r="J785" s="59">
        <v>0</v>
      </c>
      <c r="K785" s="59">
        <v>0</v>
      </c>
      <c r="L785" s="49">
        <v>0</v>
      </c>
    </row>
    <row r="786" spans="1:12" hidden="1" x14ac:dyDescent="0.25">
      <c r="A786" s="1"/>
      <c r="B786" s="1"/>
      <c r="C786" s="6"/>
      <c r="D786" s="3"/>
      <c r="E786" s="3"/>
      <c r="F786" s="3"/>
      <c r="G786" s="3"/>
      <c r="H786" s="29"/>
      <c r="I786" s="29"/>
      <c r="J786" s="59"/>
      <c r="K786" s="59"/>
      <c r="L786" s="3"/>
    </row>
    <row r="787" spans="1:12" hidden="1" x14ac:dyDescent="0.25">
      <c r="A787" s="1"/>
      <c r="B787" s="1"/>
      <c r="C787" s="6"/>
      <c r="D787" s="6"/>
      <c r="E787" s="6"/>
      <c r="F787" s="6"/>
      <c r="G787" s="20"/>
      <c r="H787" s="31"/>
      <c r="I787" s="31"/>
      <c r="J787" s="51"/>
      <c r="K787" s="51"/>
      <c r="L787" s="20"/>
    </row>
    <row r="788" spans="1:12" ht="20.100000000000001" hidden="1" customHeight="1" x14ac:dyDescent="0.25">
      <c r="A788" s="1"/>
      <c r="B788" s="1"/>
      <c r="C788" s="6"/>
      <c r="D788" s="6"/>
      <c r="E788" s="6"/>
      <c r="F788" s="6"/>
      <c r="G788" s="20"/>
      <c r="H788" s="31"/>
      <c r="I788" s="31"/>
      <c r="J788" s="51"/>
      <c r="K788" s="51"/>
      <c r="L788" s="20"/>
    </row>
    <row r="789" spans="1:12" ht="18" customHeight="1" x14ac:dyDescent="0.25">
      <c r="A789" s="45" t="s">
        <v>13</v>
      </c>
      <c r="B789" s="45" t="s">
        <v>211</v>
      </c>
      <c r="C789" s="27">
        <f>SUBTOTAL(9,C790:C806)</f>
        <v>0</v>
      </c>
      <c r="D789" s="27">
        <f>SUBTOTAL(9,D790:D806)</f>
        <v>184050</v>
      </c>
      <c r="E789" s="27">
        <f>SUBTOTAL(9,E790:E806)</f>
        <v>350444.79</v>
      </c>
      <c r="F789" s="27">
        <f>G789-D789</f>
        <v>-184050</v>
      </c>
      <c r="G789" s="27">
        <f>SUBTOTAL(9,G790:G806)</f>
        <v>0</v>
      </c>
      <c r="H789" s="35" t="str">
        <f>IF(C789&lt;&gt;0,E789/C789,"-")</f>
        <v>-</v>
      </c>
      <c r="I789" s="35">
        <f>IF(D789&lt;&gt;0,E789/D789,"-")</f>
        <v>1.9040738386308067</v>
      </c>
      <c r="J789" s="56">
        <f>SUBTOTAL(9,J790:J806)</f>
        <v>0</v>
      </c>
      <c r="K789" s="56">
        <f>SUBTOTAL(9,K790:K806)</f>
        <v>0</v>
      </c>
      <c r="L789" s="27">
        <f>SUBTOTAL(9,L790:L806)</f>
        <v>0</v>
      </c>
    </row>
    <row r="790" spans="1:12" ht="30" hidden="1" customHeight="1" x14ac:dyDescent="0.25">
      <c r="A790" s="1"/>
      <c r="B790" s="1"/>
      <c r="C790" s="6"/>
      <c r="D790" s="14"/>
      <c r="E790" s="14"/>
      <c r="F790" s="14"/>
      <c r="G790" s="20"/>
      <c r="H790" s="31"/>
      <c r="I790" s="31"/>
      <c r="J790" s="51"/>
      <c r="K790" s="51"/>
      <c r="L790" s="20"/>
    </row>
    <row r="791" spans="1:12" ht="18" customHeight="1" x14ac:dyDescent="0.25">
      <c r="A791" s="46" t="s">
        <v>0</v>
      </c>
      <c r="B791" s="46" t="s">
        <v>119</v>
      </c>
      <c r="C791" s="25">
        <f>SUBTOTAL(9,C792:C805)</f>
        <v>0</v>
      </c>
      <c r="D791" s="25">
        <f>SUBTOTAL(9,D792:D805)</f>
        <v>184050</v>
      </c>
      <c r="E791" s="25">
        <f>SUBTOTAL(9,E792:E805)</f>
        <v>350444.79</v>
      </c>
      <c r="F791" s="25">
        <f>G791-D791</f>
        <v>-184050</v>
      </c>
      <c r="G791" s="25">
        <f>SUBTOTAL(9,G792:G805)</f>
        <v>0</v>
      </c>
      <c r="H791" s="36" t="str">
        <f>IF(C791&lt;&gt;0,E791/C791,"-")</f>
        <v>-</v>
      </c>
      <c r="I791" s="36">
        <f>IF(D791&lt;&gt;0,E791/D791,"-")</f>
        <v>1.9040738386308067</v>
      </c>
      <c r="J791" s="57">
        <f>SUBTOTAL(9,J792:J805)</f>
        <v>0</v>
      </c>
      <c r="K791" s="57">
        <f>SUBTOTAL(9,K792:K805)</f>
        <v>0</v>
      </c>
      <c r="L791" s="25">
        <f>SUBTOTAL(9,L792:L805)</f>
        <v>0</v>
      </c>
    </row>
    <row r="792" spans="1:12" ht="22.5" hidden="1" customHeight="1" x14ac:dyDescent="0.25">
      <c r="A792" s="1"/>
      <c r="B792" s="1"/>
      <c r="C792" s="6"/>
      <c r="D792" s="14"/>
      <c r="E792" s="14"/>
      <c r="F792" s="14"/>
      <c r="G792" s="14"/>
      <c r="H792" s="37"/>
      <c r="I792" s="37"/>
      <c r="J792" s="58"/>
      <c r="K792" s="58"/>
      <c r="L792" s="14"/>
    </row>
    <row r="793" spans="1:12" ht="409.6" hidden="1" customHeight="1" x14ac:dyDescent="0.25">
      <c r="A793" s="47" t="s">
        <v>3</v>
      </c>
      <c r="B793" s="47" t="s">
        <v>125</v>
      </c>
      <c r="C793" s="14">
        <f>SUBTOTAL(9,C794:C796)</f>
        <v>0</v>
      </c>
      <c r="D793" s="14">
        <f>SUBTOTAL(9,D794:D796)</f>
        <v>7685</v>
      </c>
      <c r="E793" s="14">
        <f>SUBTOTAL(9,E794:E796)</f>
        <v>33799.99</v>
      </c>
      <c r="F793" s="14">
        <f>G793-D793</f>
        <v>-7685</v>
      </c>
      <c r="G793" s="14">
        <f>SUBTOTAL(9,G794:G796)</f>
        <v>0</v>
      </c>
      <c r="H793" s="37" t="str">
        <f>IF(C793&lt;&gt;0,E793/C793,"-")</f>
        <v>-</v>
      </c>
      <c r="I793" s="37">
        <f>IF(D793&lt;&gt;0,E793/D793,"-")</f>
        <v>4.3981769681197136</v>
      </c>
      <c r="J793" s="58">
        <f>SUBTOTAL(9,J794:J796)</f>
        <v>0</v>
      </c>
      <c r="K793" s="58">
        <f>SUBTOTAL(9,K794:K796)</f>
        <v>0</v>
      </c>
      <c r="L793" s="14">
        <f>SUBTOTAL(9,L794:L796)</f>
        <v>0</v>
      </c>
    </row>
    <row r="794" spans="1:12" ht="30" hidden="1" customHeight="1" x14ac:dyDescent="0.25">
      <c r="A794" s="1"/>
      <c r="B794" s="1"/>
      <c r="C794" s="6"/>
      <c r="D794" s="21"/>
      <c r="E794" s="21"/>
      <c r="F794" s="21"/>
      <c r="G794" s="20"/>
      <c r="H794" s="31"/>
      <c r="I794" s="31"/>
      <c r="J794" s="51"/>
      <c r="K794" s="51"/>
      <c r="L794" s="20"/>
    </row>
    <row r="795" spans="1:12" ht="15" customHeight="1" x14ac:dyDescent="0.25">
      <c r="A795" s="48" t="s">
        <v>3</v>
      </c>
      <c r="B795" s="48" t="s">
        <v>125</v>
      </c>
      <c r="C795" s="3">
        <v>0</v>
      </c>
      <c r="D795" s="3">
        <v>7685</v>
      </c>
      <c r="E795" s="3">
        <v>33799.99</v>
      </c>
      <c r="F795" s="3">
        <f>G795-D795</f>
        <v>-7685</v>
      </c>
      <c r="G795" s="3"/>
      <c r="H795" s="29" t="str">
        <f>IF(C795&lt;&gt;0,0/C795,"-")</f>
        <v>-</v>
      </c>
      <c r="I795" s="29">
        <f>IF(D795&lt;&gt;0,E795/D795,"-")</f>
        <v>4.3981769681197136</v>
      </c>
      <c r="J795" s="59">
        <v>0</v>
      </c>
      <c r="K795" s="59">
        <v>0</v>
      </c>
      <c r="L795" s="49">
        <v>0</v>
      </c>
    </row>
    <row r="796" spans="1:12" hidden="1" x14ac:dyDescent="0.25">
      <c r="A796" s="1"/>
      <c r="B796" s="1"/>
      <c r="C796" s="6"/>
      <c r="D796" s="3"/>
      <c r="E796" s="3"/>
      <c r="F796" s="3"/>
      <c r="G796" s="3"/>
      <c r="H796" s="29"/>
      <c r="I796" s="29"/>
      <c r="J796" s="59"/>
      <c r="K796" s="59"/>
      <c r="L796" s="3"/>
    </row>
    <row r="797" spans="1:12" ht="409.6" hidden="1" customHeight="1" x14ac:dyDescent="0.25">
      <c r="A797" s="47" t="s">
        <v>4</v>
      </c>
      <c r="B797" s="47" t="s">
        <v>121</v>
      </c>
      <c r="C797" s="14">
        <f>SUBTOTAL(9,C798:C800)</f>
        <v>0</v>
      </c>
      <c r="D797" s="14">
        <f>SUBTOTAL(9,D798:D800)</f>
        <v>27450</v>
      </c>
      <c r="E797" s="14">
        <f>SUBTOTAL(9,E798:E800)</f>
        <v>19144.8</v>
      </c>
      <c r="F797" s="14">
        <f>G797-D797</f>
        <v>-27450</v>
      </c>
      <c r="G797" s="14">
        <f>SUBTOTAL(9,G798:G800)</f>
        <v>0</v>
      </c>
      <c r="H797" s="37" t="str">
        <f>IF(C797&lt;&gt;0,E797/C797,"-")</f>
        <v>-</v>
      </c>
      <c r="I797" s="37">
        <f>IF(D797&lt;&gt;0,E797/D797,"-")</f>
        <v>0.6974426229508196</v>
      </c>
      <c r="J797" s="58">
        <f>SUBTOTAL(9,J798:J800)</f>
        <v>0</v>
      </c>
      <c r="K797" s="58">
        <f>SUBTOTAL(9,K798:K800)</f>
        <v>0</v>
      </c>
      <c r="L797" s="14">
        <f>SUBTOTAL(9,L798:L800)</f>
        <v>0</v>
      </c>
    </row>
    <row r="798" spans="1:12" ht="30" hidden="1" customHeight="1" x14ac:dyDescent="0.25">
      <c r="A798" s="1"/>
      <c r="B798" s="1"/>
      <c r="C798" s="6"/>
      <c r="D798" s="21"/>
      <c r="E798" s="21"/>
      <c r="F798" s="21"/>
      <c r="G798" s="20"/>
      <c r="H798" s="31"/>
      <c r="I798" s="31"/>
      <c r="J798" s="51"/>
      <c r="K798" s="51"/>
      <c r="L798" s="20"/>
    </row>
    <row r="799" spans="1:12" ht="15" customHeight="1" x14ac:dyDescent="0.25">
      <c r="A799" s="48" t="s">
        <v>4</v>
      </c>
      <c r="B799" s="48" t="s">
        <v>121</v>
      </c>
      <c r="C799" s="3">
        <v>0</v>
      </c>
      <c r="D799" s="3">
        <v>27450</v>
      </c>
      <c r="E799" s="3">
        <v>19144.8</v>
      </c>
      <c r="F799" s="3">
        <f>G799-D799</f>
        <v>-27450</v>
      </c>
      <c r="G799" s="3"/>
      <c r="H799" s="29" t="str">
        <f>IF(C799&lt;&gt;0,0/C799,"-")</f>
        <v>-</v>
      </c>
      <c r="I799" s="29">
        <f>IF(D799&lt;&gt;0,E799/D799,"-")</f>
        <v>0.6974426229508196</v>
      </c>
      <c r="J799" s="59">
        <v>0</v>
      </c>
      <c r="K799" s="59">
        <v>0</v>
      </c>
      <c r="L799" s="49">
        <v>0</v>
      </c>
    </row>
    <row r="800" spans="1:12" hidden="1" x14ac:dyDescent="0.25">
      <c r="A800" s="1"/>
      <c r="B800" s="1"/>
      <c r="C800" s="6"/>
      <c r="D800" s="3"/>
      <c r="E800" s="3"/>
      <c r="F800" s="3"/>
      <c r="G800" s="3"/>
      <c r="H800" s="29"/>
      <c r="I800" s="29"/>
      <c r="J800" s="59"/>
      <c r="K800" s="59"/>
      <c r="L800" s="3"/>
    </row>
    <row r="801" spans="1:12" ht="409.6" hidden="1" customHeight="1" x14ac:dyDescent="0.25">
      <c r="A801" s="47" t="s">
        <v>6</v>
      </c>
      <c r="B801" s="47" t="s">
        <v>108</v>
      </c>
      <c r="C801" s="14">
        <f>SUBTOTAL(9,C802:C804)</f>
        <v>0</v>
      </c>
      <c r="D801" s="14">
        <f>SUBTOTAL(9,D802:D804)</f>
        <v>148915</v>
      </c>
      <c r="E801" s="14">
        <f>SUBTOTAL(9,E802:E804)</f>
        <v>297500</v>
      </c>
      <c r="F801" s="14">
        <f>G801-D801</f>
        <v>-148915</v>
      </c>
      <c r="G801" s="14">
        <f>SUBTOTAL(9,G802:G804)</f>
        <v>0</v>
      </c>
      <c r="H801" s="37" t="str">
        <f>IF(C801&lt;&gt;0,E801/C801,"-")</f>
        <v>-</v>
      </c>
      <c r="I801" s="37">
        <f>IF(D801&lt;&gt;0,E801/D801,"-")</f>
        <v>1.9977839707215526</v>
      </c>
      <c r="J801" s="58">
        <f>SUBTOTAL(9,J802:J804)</f>
        <v>0</v>
      </c>
      <c r="K801" s="58">
        <f>SUBTOTAL(9,K802:K804)</f>
        <v>0</v>
      </c>
      <c r="L801" s="14">
        <f>SUBTOTAL(9,L802:L804)</f>
        <v>0</v>
      </c>
    </row>
    <row r="802" spans="1:12" ht="30" hidden="1" customHeight="1" x14ac:dyDescent="0.25">
      <c r="A802" s="1"/>
      <c r="B802" s="1"/>
      <c r="C802" s="6"/>
      <c r="D802" s="21"/>
      <c r="E802" s="21"/>
      <c r="F802" s="21"/>
      <c r="G802" s="20"/>
      <c r="H802" s="31"/>
      <c r="I802" s="31"/>
      <c r="J802" s="51"/>
      <c r="K802" s="51"/>
      <c r="L802" s="20"/>
    </row>
    <row r="803" spans="1:12" ht="15" customHeight="1" x14ac:dyDescent="0.25">
      <c r="A803" s="48" t="s">
        <v>6</v>
      </c>
      <c r="B803" s="48" t="s">
        <v>108</v>
      </c>
      <c r="C803" s="3">
        <v>0</v>
      </c>
      <c r="D803" s="3">
        <v>148915</v>
      </c>
      <c r="E803" s="3">
        <v>297500</v>
      </c>
      <c r="F803" s="3">
        <f>G803-D803</f>
        <v>-148915</v>
      </c>
      <c r="G803" s="3"/>
      <c r="H803" s="29" t="str">
        <f>IF(C803&lt;&gt;0,0/C803,"-")</f>
        <v>-</v>
      </c>
      <c r="I803" s="29">
        <f>IF(D803&lt;&gt;0,E803/D803,"-")</f>
        <v>1.9977839707215526</v>
      </c>
      <c r="J803" s="59">
        <v>0</v>
      </c>
      <c r="K803" s="59">
        <v>0</v>
      </c>
      <c r="L803" s="49">
        <v>0</v>
      </c>
    </row>
    <row r="804" spans="1:12" hidden="1" x14ac:dyDescent="0.25">
      <c r="A804" s="1"/>
      <c r="B804" s="1"/>
      <c r="C804" s="6"/>
      <c r="D804" s="3"/>
      <c r="E804" s="3"/>
      <c r="F804" s="3"/>
      <c r="G804" s="3"/>
      <c r="H804" s="29"/>
      <c r="I804" s="29"/>
      <c r="J804" s="59"/>
      <c r="K804" s="59"/>
      <c r="L804" s="3"/>
    </row>
    <row r="805" spans="1:12" hidden="1" x14ac:dyDescent="0.25">
      <c r="A805" s="1"/>
      <c r="B805" s="1"/>
      <c r="C805" s="6"/>
      <c r="D805" s="6"/>
      <c r="E805" s="6"/>
      <c r="F805" s="6"/>
      <c r="G805" s="20"/>
      <c r="H805" s="31"/>
      <c r="I805" s="31"/>
      <c r="J805" s="51"/>
      <c r="K805" s="51"/>
      <c r="L805" s="20"/>
    </row>
    <row r="806" spans="1:12" ht="20.100000000000001" hidden="1" customHeight="1" x14ac:dyDescent="0.25">
      <c r="A806" s="1"/>
      <c r="B806" s="1"/>
      <c r="C806" s="6"/>
      <c r="D806" s="6"/>
      <c r="E806" s="6"/>
      <c r="F806" s="6"/>
      <c r="G806" s="20"/>
      <c r="H806" s="31"/>
      <c r="I806" s="31"/>
      <c r="J806" s="51"/>
      <c r="K806" s="51"/>
      <c r="L806" s="20"/>
    </row>
    <row r="807" spans="1:12" ht="20.100000000000001" hidden="1" customHeight="1" x14ac:dyDescent="0.25">
      <c r="A807" s="1"/>
      <c r="B807" s="1"/>
      <c r="C807" s="6"/>
      <c r="D807" s="6"/>
      <c r="E807" s="6"/>
      <c r="F807" s="6"/>
      <c r="G807" s="20"/>
      <c r="H807" s="31"/>
      <c r="I807" s="31"/>
      <c r="J807" s="51"/>
      <c r="K807" s="51"/>
      <c r="L807" s="20"/>
    </row>
    <row r="808" spans="1:12" ht="18" customHeight="1" x14ac:dyDescent="0.25">
      <c r="A808" s="44" t="s">
        <v>102</v>
      </c>
      <c r="B808" s="44" t="s">
        <v>203</v>
      </c>
      <c r="C808" s="26">
        <f>SUBTOTAL(9,C809:C830)</f>
        <v>0</v>
      </c>
      <c r="D808" s="26">
        <f>SUBTOTAL(9,D809:D830)</f>
        <v>475630</v>
      </c>
      <c r="E808" s="26">
        <f>SUBTOTAL(9,E809:E830)</f>
        <v>0</v>
      </c>
      <c r="F808" s="26">
        <f>G808-D808</f>
        <v>-475630</v>
      </c>
      <c r="G808" s="26">
        <f>SUBTOTAL(9,G809:G830)</f>
        <v>0</v>
      </c>
      <c r="H808" s="34" t="str">
        <f>IF(C808&lt;&gt;0,E808/C808,"-")</f>
        <v>-</v>
      </c>
      <c r="I808" s="34">
        <f>IF(D808&lt;&gt;0,E808/D808,"-")</f>
        <v>0</v>
      </c>
      <c r="J808" s="55">
        <f>SUBTOTAL(9,J809:J830)</f>
        <v>250000</v>
      </c>
      <c r="K808" s="55">
        <f>SUBTOTAL(9,K809:K830)</f>
        <v>0</v>
      </c>
      <c r="L808" s="26">
        <f>SUBTOTAL(9,L809:L830)</f>
        <v>0</v>
      </c>
    </row>
    <row r="809" spans="1:12" ht="30" hidden="1" customHeight="1" x14ac:dyDescent="0.25">
      <c r="A809" s="1"/>
      <c r="B809" s="1"/>
      <c r="C809" s="6"/>
      <c r="D809" s="13"/>
      <c r="E809" s="13"/>
      <c r="F809" s="13"/>
      <c r="G809" s="20"/>
      <c r="H809" s="31"/>
      <c r="I809" s="31"/>
      <c r="J809" s="51"/>
      <c r="K809" s="51"/>
      <c r="L809" s="20"/>
    </row>
    <row r="810" spans="1:12" ht="18" customHeight="1" x14ac:dyDescent="0.25">
      <c r="A810" s="45" t="s">
        <v>12</v>
      </c>
      <c r="B810" s="45" t="s">
        <v>187</v>
      </c>
      <c r="C810" s="27">
        <f>SUBTOTAL(9,C811:C819)</f>
        <v>0</v>
      </c>
      <c r="D810" s="27">
        <f>SUBTOTAL(9,D811:D819)</f>
        <v>250000</v>
      </c>
      <c r="E810" s="27">
        <f>SUBTOTAL(9,E811:E819)</f>
        <v>0</v>
      </c>
      <c r="F810" s="27">
        <f>G810-D810</f>
        <v>-250000</v>
      </c>
      <c r="G810" s="27">
        <f>SUBTOTAL(9,G811:G819)</f>
        <v>0</v>
      </c>
      <c r="H810" s="35" t="str">
        <f>IF(C810&lt;&gt;0,E810/C810,"-")</f>
        <v>-</v>
      </c>
      <c r="I810" s="35">
        <f>IF(D810&lt;&gt;0,E810/D810,"-")</f>
        <v>0</v>
      </c>
      <c r="J810" s="56">
        <f>SUBTOTAL(9,J811:J819)</f>
        <v>250000</v>
      </c>
      <c r="K810" s="56">
        <f>SUBTOTAL(9,K811:K819)</f>
        <v>0</v>
      </c>
      <c r="L810" s="27">
        <f>SUBTOTAL(9,L811:L819)</f>
        <v>0</v>
      </c>
    </row>
    <row r="811" spans="1:12" ht="30" hidden="1" customHeight="1" x14ac:dyDescent="0.25">
      <c r="A811" s="1"/>
      <c r="B811" s="1"/>
      <c r="C811" s="6"/>
      <c r="D811" s="14"/>
      <c r="E811" s="14"/>
      <c r="F811" s="14"/>
      <c r="G811" s="20"/>
      <c r="H811" s="31"/>
      <c r="I811" s="31"/>
      <c r="J811" s="51"/>
      <c r="K811" s="51"/>
      <c r="L811" s="20"/>
    </row>
    <row r="812" spans="1:12" ht="18" customHeight="1" x14ac:dyDescent="0.25">
      <c r="A812" s="46" t="s">
        <v>1</v>
      </c>
      <c r="B812" s="46" t="s">
        <v>148</v>
      </c>
      <c r="C812" s="25">
        <f>SUBTOTAL(9,C813:C818)</f>
        <v>0</v>
      </c>
      <c r="D812" s="25">
        <f>SUBTOTAL(9,D813:D818)</f>
        <v>250000</v>
      </c>
      <c r="E812" s="25">
        <f>SUBTOTAL(9,E813:E818)</f>
        <v>0</v>
      </c>
      <c r="F812" s="25">
        <f>G812-D812</f>
        <v>-250000</v>
      </c>
      <c r="G812" s="25">
        <f>SUBTOTAL(9,G813:G818)</f>
        <v>0</v>
      </c>
      <c r="H812" s="36" t="str">
        <f>IF(C812&lt;&gt;0,E812/C812,"-")</f>
        <v>-</v>
      </c>
      <c r="I812" s="36">
        <f>IF(D812&lt;&gt;0,E812/D812,"-")</f>
        <v>0</v>
      </c>
      <c r="J812" s="57">
        <f>SUBTOTAL(9,J813:J818)</f>
        <v>250000</v>
      </c>
      <c r="K812" s="57">
        <f>SUBTOTAL(9,K813:K818)</f>
        <v>0</v>
      </c>
      <c r="L812" s="25">
        <f>SUBTOTAL(9,L813:L818)</f>
        <v>0</v>
      </c>
    </row>
    <row r="813" spans="1:12" ht="22.5" hidden="1" customHeight="1" x14ac:dyDescent="0.25">
      <c r="A813" s="1"/>
      <c r="B813" s="1"/>
      <c r="C813" s="6"/>
      <c r="D813" s="14"/>
      <c r="E813" s="14"/>
      <c r="F813" s="14"/>
      <c r="G813" s="14"/>
      <c r="H813" s="37"/>
      <c r="I813" s="37"/>
      <c r="J813" s="58"/>
      <c r="K813" s="58"/>
      <c r="L813" s="14"/>
    </row>
    <row r="814" spans="1:12" ht="409.6" hidden="1" customHeight="1" x14ac:dyDescent="0.25">
      <c r="A814" s="47" t="s">
        <v>9</v>
      </c>
      <c r="B814" s="47" t="s">
        <v>161</v>
      </c>
      <c r="C814" s="14">
        <f>SUBTOTAL(9,C815:C817)</f>
        <v>0</v>
      </c>
      <c r="D814" s="14">
        <f>SUBTOTAL(9,D815:D817)</f>
        <v>250000</v>
      </c>
      <c r="E814" s="14">
        <f>SUBTOTAL(9,E815:E817)</f>
        <v>0</v>
      </c>
      <c r="F814" s="14">
        <f>G814-D814</f>
        <v>-250000</v>
      </c>
      <c r="G814" s="14">
        <f>SUBTOTAL(9,G815:G817)</f>
        <v>0</v>
      </c>
      <c r="H814" s="37" t="str">
        <f>IF(C814&lt;&gt;0,E814/C814,"-")</f>
        <v>-</v>
      </c>
      <c r="I814" s="37">
        <f>IF(D814&lt;&gt;0,E814/D814,"-")</f>
        <v>0</v>
      </c>
      <c r="J814" s="58">
        <f>SUBTOTAL(9,J815:J817)</f>
        <v>250000</v>
      </c>
      <c r="K814" s="58">
        <f>SUBTOTAL(9,K815:K817)</f>
        <v>0</v>
      </c>
      <c r="L814" s="14">
        <f>SUBTOTAL(9,L815:L817)</f>
        <v>0</v>
      </c>
    </row>
    <row r="815" spans="1:12" ht="30" hidden="1" customHeight="1" x14ac:dyDescent="0.25">
      <c r="A815" s="1"/>
      <c r="B815" s="1"/>
      <c r="C815" s="6"/>
      <c r="D815" s="21"/>
      <c r="E815" s="21"/>
      <c r="F815" s="21"/>
      <c r="G815" s="20"/>
      <c r="H815" s="31"/>
      <c r="I815" s="31"/>
      <c r="J815" s="51"/>
      <c r="K815" s="51"/>
      <c r="L815" s="20"/>
    </row>
    <row r="816" spans="1:12" ht="15" customHeight="1" x14ac:dyDescent="0.25">
      <c r="A816" s="48" t="s">
        <v>9</v>
      </c>
      <c r="B816" s="48" t="s">
        <v>161</v>
      </c>
      <c r="C816" s="3">
        <v>0</v>
      </c>
      <c r="D816" s="3">
        <v>250000</v>
      </c>
      <c r="E816" s="3">
        <v>0</v>
      </c>
      <c r="F816" s="3">
        <f>G816-D816</f>
        <v>-250000</v>
      </c>
      <c r="G816" s="3"/>
      <c r="H816" s="29" t="str">
        <f>IF(C816&lt;&gt;0,0/C816,"-")</f>
        <v>-</v>
      </c>
      <c r="I816" s="29">
        <f>IF(D816&lt;&gt;0,E816/D816,"-")</f>
        <v>0</v>
      </c>
      <c r="J816" s="59">
        <v>250000</v>
      </c>
      <c r="K816" s="59">
        <v>0</v>
      </c>
      <c r="L816" s="49">
        <v>0</v>
      </c>
    </row>
    <row r="817" spans="1:12" hidden="1" x14ac:dyDescent="0.25">
      <c r="A817" s="1"/>
      <c r="B817" s="1"/>
      <c r="C817" s="6"/>
      <c r="D817" s="3"/>
      <c r="E817" s="3"/>
      <c r="F817" s="3"/>
      <c r="G817" s="3"/>
      <c r="H817" s="29"/>
      <c r="I817" s="29"/>
      <c r="J817" s="59"/>
      <c r="K817" s="59"/>
      <c r="L817" s="3"/>
    </row>
    <row r="818" spans="1:12" hidden="1" x14ac:dyDescent="0.25">
      <c r="A818" s="1"/>
      <c r="B818" s="1"/>
      <c r="C818" s="6"/>
      <c r="D818" s="6"/>
      <c r="E818" s="6"/>
      <c r="F818" s="6"/>
      <c r="G818" s="20"/>
      <c r="H818" s="31"/>
      <c r="I818" s="31"/>
      <c r="J818" s="51"/>
      <c r="K818" s="51"/>
      <c r="L818" s="20"/>
    </row>
    <row r="819" spans="1:12" ht="20.100000000000001" hidden="1" customHeight="1" x14ac:dyDescent="0.25">
      <c r="A819" s="1"/>
      <c r="B819" s="1"/>
      <c r="C819" s="6"/>
      <c r="D819" s="6"/>
      <c r="E819" s="6"/>
      <c r="F819" s="6"/>
      <c r="G819" s="20"/>
      <c r="H819" s="31"/>
      <c r="I819" s="31"/>
      <c r="J819" s="51"/>
      <c r="K819" s="51"/>
      <c r="L819" s="20"/>
    </row>
    <row r="820" spans="1:12" ht="18" customHeight="1" x14ac:dyDescent="0.25">
      <c r="A820" s="45" t="s">
        <v>13</v>
      </c>
      <c r="B820" s="45" t="s">
        <v>211</v>
      </c>
      <c r="C820" s="27">
        <f>SUBTOTAL(9,C821:C829)</f>
        <v>0</v>
      </c>
      <c r="D820" s="27">
        <f>SUBTOTAL(9,D821:D829)</f>
        <v>225630</v>
      </c>
      <c r="E820" s="27">
        <f>SUBTOTAL(9,E821:E829)</f>
        <v>0</v>
      </c>
      <c r="F820" s="27">
        <f>G820-D820</f>
        <v>-225630</v>
      </c>
      <c r="G820" s="27">
        <f>SUBTOTAL(9,G821:G829)</f>
        <v>0</v>
      </c>
      <c r="H820" s="35" t="str">
        <f>IF(C820&lt;&gt;0,E820/C820,"-")</f>
        <v>-</v>
      </c>
      <c r="I820" s="35">
        <f>IF(D820&lt;&gt;0,E820/D820,"-")</f>
        <v>0</v>
      </c>
      <c r="J820" s="56">
        <f>SUBTOTAL(9,J821:J829)</f>
        <v>0</v>
      </c>
      <c r="K820" s="56">
        <f>SUBTOTAL(9,K821:K829)</f>
        <v>0</v>
      </c>
      <c r="L820" s="27">
        <f>SUBTOTAL(9,L821:L829)</f>
        <v>0</v>
      </c>
    </row>
    <row r="821" spans="1:12" ht="30" hidden="1" customHeight="1" x14ac:dyDescent="0.25">
      <c r="A821" s="1"/>
      <c r="B821" s="1"/>
      <c r="C821" s="6"/>
      <c r="D821" s="14"/>
      <c r="E821" s="14"/>
      <c r="F821" s="14"/>
      <c r="G821" s="20"/>
      <c r="H821" s="31"/>
      <c r="I821" s="31"/>
      <c r="J821" s="51"/>
      <c r="K821" s="51"/>
      <c r="L821" s="20"/>
    </row>
    <row r="822" spans="1:12" ht="18" customHeight="1" x14ac:dyDescent="0.25">
      <c r="A822" s="46" t="s">
        <v>1</v>
      </c>
      <c r="B822" s="46" t="s">
        <v>148</v>
      </c>
      <c r="C822" s="25">
        <f>SUBTOTAL(9,C823:C828)</f>
        <v>0</v>
      </c>
      <c r="D822" s="25">
        <f>SUBTOTAL(9,D823:D828)</f>
        <v>225630</v>
      </c>
      <c r="E822" s="25">
        <f>SUBTOTAL(9,E823:E828)</f>
        <v>0</v>
      </c>
      <c r="F822" s="25">
        <f>G822-D822</f>
        <v>-225630</v>
      </c>
      <c r="G822" s="25">
        <f>SUBTOTAL(9,G823:G828)</f>
        <v>0</v>
      </c>
      <c r="H822" s="36" t="str">
        <f>IF(C822&lt;&gt;0,E822/C822,"-")</f>
        <v>-</v>
      </c>
      <c r="I822" s="36">
        <f>IF(D822&lt;&gt;0,E822/D822,"-")</f>
        <v>0</v>
      </c>
      <c r="J822" s="57">
        <f>SUBTOTAL(9,J823:J828)</f>
        <v>0</v>
      </c>
      <c r="K822" s="57">
        <f>SUBTOTAL(9,K823:K828)</f>
        <v>0</v>
      </c>
      <c r="L822" s="25">
        <f>SUBTOTAL(9,L823:L828)</f>
        <v>0</v>
      </c>
    </row>
    <row r="823" spans="1:12" ht="22.5" hidden="1" customHeight="1" x14ac:dyDescent="0.25">
      <c r="A823" s="1"/>
      <c r="B823" s="1"/>
      <c r="C823" s="6"/>
      <c r="D823" s="14"/>
      <c r="E823" s="14"/>
      <c r="F823" s="14"/>
      <c r="G823" s="14"/>
      <c r="H823" s="37"/>
      <c r="I823" s="37"/>
      <c r="J823" s="58"/>
      <c r="K823" s="58"/>
      <c r="L823" s="14"/>
    </row>
    <row r="824" spans="1:12" ht="409.6" hidden="1" customHeight="1" x14ac:dyDescent="0.25">
      <c r="A824" s="47" t="s">
        <v>9</v>
      </c>
      <c r="B824" s="47" t="s">
        <v>161</v>
      </c>
      <c r="C824" s="14">
        <f>SUBTOTAL(9,C825:C827)</f>
        <v>0</v>
      </c>
      <c r="D824" s="14">
        <f>SUBTOTAL(9,D825:D827)</f>
        <v>225630</v>
      </c>
      <c r="E824" s="14">
        <f>SUBTOTAL(9,E825:E827)</f>
        <v>0</v>
      </c>
      <c r="F824" s="14">
        <f>G824-D824</f>
        <v>-225630</v>
      </c>
      <c r="G824" s="14">
        <f>SUBTOTAL(9,G825:G827)</f>
        <v>0</v>
      </c>
      <c r="H824" s="37" t="str">
        <f>IF(C824&lt;&gt;0,E824/C824,"-")</f>
        <v>-</v>
      </c>
      <c r="I824" s="37">
        <f>IF(D824&lt;&gt;0,E824/D824,"-")</f>
        <v>0</v>
      </c>
      <c r="J824" s="58">
        <f>SUBTOTAL(9,J825:J827)</f>
        <v>0</v>
      </c>
      <c r="K824" s="58">
        <f>SUBTOTAL(9,K825:K827)</f>
        <v>0</v>
      </c>
      <c r="L824" s="14">
        <f>SUBTOTAL(9,L825:L827)</f>
        <v>0</v>
      </c>
    </row>
    <row r="825" spans="1:12" ht="30" hidden="1" customHeight="1" x14ac:dyDescent="0.25">
      <c r="A825" s="1"/>
      <c r="B825" s="1"/>
      <c r="C825" s="6"/>
      <c r="D825" s="21"/>
      <c r="E825" s="21"/>
      <c r="F825" s="21"/>
      <c r="G825" s="20"/>
      <c r="H825" s="31"/>
      <c r="I825" s="31"/>
      <c r="J825" s="51"/>
      <c r="K825" s="51"/>
      <c r="L825" s="20"/>
    </row>
    <row r="826" spans="1:12" ht="15" customHeight="1" x14ac:dyDescent="0.25">
      <c r="A826" s="48" t="s">
        <v>9</v>
      </c>
      <c r="B826" s="48" t="s">
        <v>161</v>
      </c>
      <c r="C826" s="3">
        <v>0</v>
      </c>
      <c r="D826" s="3">
        <v>225630</v>
      </c>
      <c r="E826" s="3">
        <v>0</v>
      </c>
      <c r="F826" s="3">
        <f>G826-D826</f>
        <v>-225630</v>
      </c>
      <c r="G826" s="3"/>
      <c r="H826" s="29" t="str">
        <f>IF(C826&lt;&gt;0,0/C826,"-")</f>
        <v>-</v>
      </c>
      <c r="I826" s="29">
        <f>IF(D826&lt;&gt;0,E826/D826,"-")</f>
        <v>0</v>
      </c>
      <c r="J826" s="59">
        <v>0</v>
      </c>
      <c r="K826" s="59">
        <v>0</v>
      </c>
      <c r="L826" s="49">
        <v>0</v>
      </c>
    </row>
    <row r="827" spans="1:12" hidden="1" x14ac:dyDescent="0.25">
      <c r="A827" s="1"/>
      <c r="B827" s="1"/>
      <c r="C827" s="6"/>
      <c r="D827" s="3"/>
      <c r="E827" s="3"/>
      <c r="F827" s="3"/>
      <c r="G827" s="3"/>
      <c r="H827" s="29"/>
      <c r="I827" s="29"/>
      <c r="J827" s="59"/>
      <c r="K827" s="59"/>
      <c r="L827" s="3"/>
    </row>
    <row r="828" spans="1:12" hidden="1" x14ac:dyDescent="0.25">
      <c r="A828" s="1"/>
      <c r="B828" s="1"/>
      <c r="C828" s="6"/>
      <c r="D828" s="6"/>
      <c r="E828" s="6"/>
      <c r="F828" s="6"/>
      <c r="G828" s="20"/>
      <c r="H828" s="31"/>
      <c r="I828" s="31"/>
      <c r="J828" s="51"/>
      <c r="K828" s="51"/>
      <c r="L828" s="20"/>
    </row>
    <row r="829" spans="1:12" ht="20.100000000000001" hidden="1" customHeight="1" x14ac:dyDescent="0.25">
      <c r="A829" s="1"/>
      <c r="B829" s="1"/>
      <c r="C829" s="6"/>
      <c r="D829" s="6"/>
      <c r="E829" s="6"/>
      <c r="F829" s="6"/>
      <c r="G829" s="20"/>
      <c r="H829" s="31"/>
      <c r="I829" s="31"/>
      <c r="J829" s="51"/>
      <c r="K829" s="51"/>
      <c r="L829" s="20"/>
    </row>
    <row r="830" spans="1:12" ht="20.100000000000001" hidden="1" customHeight="1" x14ac:dyDescent="0.25">
      <c r="A830" s="1"/>
      <c r="B830" s="1"/>
      <c r="C830" s="6"/>
      <c r="D830" s="6"/>
      <c r="E830" s="6"/>
      <c r="F830" s="6"/>
      <c r="G830" s="20"/>
      <c r="H830" s="31"/>
      <c r="I830" s="31"/>
      <c r="J830" s="51"/>
      <c r="K830" s="51"/>
      <c r="L830" s="20"/>
    </row>
    <row r="831" spans="1:12" ht="20.100000000000001" hidden="1" customHeight="1" x14ac:dyDescent="0.25">
      <c r="A831" s="1"/>
      <c r="B831" s="1"/>
      <c r="C831" s="6"/>
      <c r="D831" s="6"/>
      <c r="E831" s="6"/>
      <c r="F831" s="6"/>
      <c r="G831" s="20"/>
      <c r="H831" s="31"/>
      <c r="I831" s="31"/>
      <c r="J831" s="51"/>
      <c r="K831" s="51"/>
      <c r="L831" s="20"/>
    </row>
    <row r="832" spans="1:12" ht="20.100000000000001" hidden="1" customHeight="1" x14ac:dyDescent="0.25">
      <c r="A832" s="1"/>
      <c r="B832" s="1"/>
      <c r="C832" s="6"/>
      <c r="D832" s="6"/>
      <c r="E832" s="6"/>
      <c r="F832" s="6"/>
      <c r="G832" s="20"/>
      <c r="H832" s="31"/>
      <c r="I832" s="31"/>
      <c r="J832" s="51"/>
      <c r="K832" s="51"/>
      <c r="L832" s="20"/>
    </row>
    <row r="833" spans="1:12" s="16" customFormat="1" ht="18" customHeight="1" x14ac:dyDescent="0.25">
      <c r="A833" s="42" t="s">
        <v>47</v>
      </c>
      <c r="B833" s="42" t="s">
        <v>151</v>
      </c>
      <c r="C833" s="23">
        <f>SUBTOTAL(9,C834:C877)</f>
        <v>0</v>
      </c>
      <c r="D833" s="23">
        <f>SUBTOTAL(9,D834:D877)</f>
        <v>11300</v>
      </c>
      <c r="E833" s="23">
        <f>SUBTOTAL(9,E834:E877)</f>
        <v>38700</v>
      </c>
      <c r="F833" s="23">
        <f>G833-D833</f>
        <v>-11300</v>
      </c>
      <c r="G833" s="23">
        <f>SUBTOTAL(9,G834:G877)</f>
        <v>0</v>
      </c>
      <c r="H833" s="32" t="str">
        <f>IF(C833&lt;&gt;0,E833/C833,"-")</f>
        <v>-</v>
      </c>
      <c r="I833" s="32">
        <f>IF(D833&lt;&gt;0,E833/D833,"-")</f>
        <v>3.4247787610619471</v>
      </c>
      <c r="J833" s="53">
        <f>SUBTOTAL(9,J834:J877)</f>
        <v>11300</v>
      </c>
      <c r="K833" s="53">
        <f>SUBTOTAL(9,K834:K877)</f>
        <v>11300</v>
      </c>
      <c r="L833" s="23">
        <f>SUBTOTAL(9,L834:L877)</f>
        <v>0</v>
      </c>
    </row>
    <row r="834" spans="1:12" ht="30" hidden="1" customHeight="1" x14ac:dyDescent="0.25">
      <c r="A834" s="1"/>
      <c r="B834" s="1"/>
      <c r="C834" s="6"/>
      <c r="D834" s="11"/>
      <c r="E834" s="11"/>
      <c r="F834" s="11"/>
      <c r="G834" s="20"/>
      <c r="H834" s="31"/>
      <c r="I834" s="31"/>
      <c r="J834" s="51"/>
      <c r="K834" s="51"/>
      <c r="L834" s="20"/>
    </row>
    <row r="835" spans="1:12" ht="18" customHeight="1" x14ac:dyDescent="0.25">
      <c r="A835" s="43" t="s">
        <v>36</v>
      </c>
      <c r="B835" s="43" t="s">
        <v>122</v>
      </c>
      <c r="C835" s="24">
        <f>SUBTOTAL(9,C836:C876)</f>
        <v>0</v>
      </c>
      <c r="D835" s="24">
        <f>SUBTOTAL(9,D836:D876)</f>
        <v>11300</v>
      </c>
      <c r="E835" s="24">
        <f>SUBTOTAL(9,E836:E876)</f>
        <v>38700</v>
      </c>
      <c r="F835" s="24">
        <f>G835-D835</f>
        <v>-11300</v>
      </c>
      <c r="G835" s="24">
        <f>SUBTOTAL(9,G836:G876)</f>
        <v>0</v>
      </c>
      <c r="H835" s="33" t="str">
        <f>IF(C835&lt;&gt;0,E835/C835,"-")</f>
        <v>-</v>
      </c>
      <c r="I835" s="33">
        <f>IF(D835&lt;&gt;0,E835/D835,"-")</f>
        <v>3.4247787610619471</v>
      </c>
      <c r="J835" s="54">
        <f>SUBTOTAL(9,J836:J876)</f>
        <v>11300</v>
      </c>
      <c r="K835" s="54">
        <f>SUBTOTAL(9,K836:K876)</f>
        <v>11300</v>
      </c>
      <c r="L835" s="24">
        <f>SUBTOTAL(9,L836:L876)</f>
        <v>0</v>
      </c>
    </row>
    <row r="836" spans="1:12" ht="30" hidden="1" customHeight="1" x14ac:dyDescent="0.25">
      <c r="A836" s="1"/>
      <c r="B836" s="1"/>
      <c r="C836" s="6"/>
      <c r="D836" s="12"/>
      <c r="E836" s="12"/>
      <c r="F836" s="12"/>
      <c r="G836" s="20"/>
      <c r="H836" s="31"/>
      <c r="I836" s="31"/>
      <c r="J836" s="51"/>
      <c r="K836" s="51"/>
      <c r="L836" s="20"/>
    </row>
    <row r="837" spans="1:12" ht="18" customHeight="1" x14ac:dyDescent="0.25">
      <c r="A837" s="44" t="s">
        <v>82</v>
      </c>
      <c r="B837" s="44" t="s">
        <v>172</v>
      </c>
      <c r="C837" s="26">
        <f>SUBTOTAL(9,C838:C849)</f>
        <v>0</v>
      </c>
      <c r="D837" s="26">
        <f>SUBTOTAL(9,D838:D849)</f>
        <v>2000</v>
      </c>
      <c r="E837" s="26">
        <f>SUBTOTAL(9,E838:E849)</f>
        <v>0</v>
      </c>
      <c r="F837" s="26">
        <f>G837-D837</f>
        <v>-2000</v>
      </c>
      <c r="G837" s="26">
        <f>SUBTOTAL(9,G838:G849)</f>
        <v>0</v>
      </c>
      <c r="H837" s="34" t="str">
        <f>IF(C837&lt;&gt;0,E837/C837,"-")</f>
        <v>-</v>
      </c>
      <c r="I837" s="34">
        <f>IF(D837&lt;&gt;0,E837/D837,"-")</f>
        <v>0</v>
      </c>
      <c r="J837" s="55">
        <f>SUBTOTAL(9,J838:J849)</f>
        <v>2000</v>
      </c>
      <c r="K837" s="55">
        <f>SUBTOTAL(9,K838:K849)</f>
        <v>2000</v>
      </c>
      <c r="L837" s="26">
        <f>SUBTOTAL(9,L838:L849)</f>
        <v>0</v>
      </c>
    </row>
    <row r="838" spans="1:12" ht="30" hidden="1" customHeight="1" x14ac:dyDescent="0.25">
      <c r="A838" s="1"/>
      <c r="B838" s="1"/>
      <c r="C838" s="6"/>
      <c r="D838" s="13"/>
      <c r="E838" s="13"/>
      <c r="F838" s="13"/>
      <c r="G838" s="20"/>
      <c r="H838" s="31"/>
      <c r="I838" s="31"/>
      <c r="J838" s="51"/>
      <c r="K838" s="51"/>
      <c r="L838" s="20"/>
    </row>
    <row r="839" spans="1:12" ht="18" customHeight="1" x14ac:dyDescent="0.25">
      <c r="A839" s="45" t="s">
        <v>2</v>
      </c>
      <c r="B839" s="45" t="s">
        <v>150</v>
      </c>
      <c r="C839" s="27">
        <f>SUBTOTAL(9,C840:C848)</f>
        <v>0</v>
      </c>
      <c r="D839" s="27">
        <f>SUBTOTAL(9,D840:D848)</f>
        <v>2000</v>
      </c>
      <c r="E839" s="27">
        <f>SUBTOTAL(9,E840:E848)</f>
        <v>0</v>
      </c>
      <c r="F839" s="27">
        <f>G839-D839</f>
        <v>-2000</v>
      </c>
      <c r="G839" s="27">
        <f>SUBTOTAL(9,G840:G848)</f>
        <v>0</v>
      </c>
      <c r="H839" s="35" t="str">
        <f>IF(C839&lt;&gt;0,E839/C839,"-")</f>
        <v>-</v>
      </c>
      <c r="I839" s="35">
        <f>IF(D839&lt;&gt;0,E839/D839,"-")</f>
        <v>0</v>
      </c>
      <c r="J839" s="56">
        <f>SUBTOTAL(9,J840:J848)</f>
        <v>2000</v>
      </c>
      <c r="K839" s="56">
        <f>SUBTOTAL(9,K840:K848)</f>
        <v>2000</v>
      </c>
      <c r="L839" s="27">
        <f>SUBTOTAL(9,L840:L848)</f>
        <v>0</v>
      </c>
    </row>
    <row r="840" spans="1:12" ht="30" hidden="1" customHeight="1" x14ac:dyDescent="0.25">
      <c r="A840" s="1"/>
      <c r="B840" s="1"/>
      <c r="C840" s="6"/>
      <c r="D840" s="14"/>
      <c r="E840" s="14"/>
      <c r="F840" s="14"/>
      <c r="G840" s="20"/>
      <c r="H840" s="31"/>
      <c r="I840" s="31"/>
      <c r="J840" s="51"/>
      <c r="K840" s="51"/>
      <c r="L840" s="20"/>
    </row>
    <row r="841" spans="1:12" ht="18" customHeight="1" x14ac:dyDescent="0.25">
      <c r="A841" s="46" t="s">
        <v>0</v>
      </c>
      <c r="B841" s="46" t="s">
        <v>119</v>
      </c>
      <c r="C841" s="25">
        <f>SUBTOTAL(9,C842:C847)</f>
        <v>0</v>
      </c>
      <c r="D841" s="25">
        <f>SUBTOTAL(9,D842:D847)</f>
        <v>2000</v>
      </c>
      <c r="E841" s="25">
        <f>SUBTOTAL(9,E842:E847)</f>
        <v>0</v>
      </c>
      <c r="F841" s="25">
        <f>G841-D841</f>
        <v>-2000</v>
      </c>
      <c r="G841" s="25">
        <f>SUBTOTAL(9,G842:G847)</f>
        <v>0</v>
      </c>
      <c r="H841" s="36" t="str">
        <f>IF(C841&lt;&gt;0,E841/C841,"-")</f>
        <v>-</v>
      </c>
      <c r="I841" s="36">
        <f>IF(D841&lt;&gt;0,E841/D841,"-")</f>
        <v>0</v>
      </c>
      <c r="J841" s="57">
        <f>SUBTOTAL(9,J842:J847)</f>
        <v>2000</v>
      </c>
      <c r="K841" s="57">
        <f>SUBTOTAL(9,K842:K847)</f>
        <v>2000</v>
      </c>
      <c r="L841" s="25">
        <f>SUBTOTAL(9,L842:L847)</f>
        <v>0</v>
      </c>
    </row>
    <row r="842" spans="1:12" ht="22.5" hidden="1" customHeight="1" x14ac:dyDescent="0.25">
      <c r="A842" s="1"/>
      <c r="B842" s="1"/>
      <c r="C842" s="6"/>
      <c r="D842" s="14"/>
      <c r="E842" s="14"/>
      <c r="F842" s="14"/>
      <c r="G842" s="14"/>
      <c r="H842" s="37"/>
      <c r="I842" s="37"/>
      <c r="J842" s="58"/>
      <c r="K842" s="58"/>
      <c r="L842" s="14"/>
    </row>
    <row r="843" spans="1:12" ht="409.6" hidden="1" customHeight="1" x14ac:dyDescent="0.25">
      <c r="A843" s="47" t="s">
        <v>8</v>
      </c>
      <c r="B843" s="47" t="s">
        <v>111</v>
      </c>
      <c r="C843" s="14">
        <f>SUBTOTAL(9,C844:C846)</f>
        <v>0</v>
      </c>
      <c r="D843" s="14">
        <f>SUBTOTAL(9,D844:D846)</f>
        <v>2000</v>
      </c>
      <c r="E843" s="14">
        <f>SUBTOTAL(9,E844:E846)</f>
        <v>0</v>
      </c>
      <c r="F843" s="14">
        <f>G843-D843</f>
        <v>-2000</v>
      </c>
      <c r="G843" s="14">
        <f>SUBTOTAL(9,G844:G846)</f>
        <v>0</v>
      </c>
      <c r="H843" s="37" t="str">
        <f>IF(C843&lt;&gt;0,E843/C843,"-")</f>
        <v>-</v>
      </c>
      <c r="I843" s="37">
        <f>IF(D843&lt;&gt;0,E843/D843,"-")</f>
        <v>0</v>
      </c>
      <c r="J843" s="58">
        <f>SUBTOTAL(9,J844:J846)</f>
        <v>2000</v>
      </c>
      <c r="K843" s="58">
        <f>SUBTOTAL(9,K844:K846)</f>
        <v>2000</v>
      </c>
      <c r="L843" s="14">
        <f>SUBTOTAL(9,L844:L846)</f>
        <v>0</v>
      </c>
    </row>
    <row r="844" spans="1:12" ht="30" hidden="1" customHeight="1" x14ac:dyDescent="0.25">
      <c r="A844" s="1"/>
      <c r="B844" s="1"/>
      <c r="C844" s="6"/>
      <c r="D844" s="21"/>
      <c r="E844" s="21"/>
      <c r="F844" s="21"/>
      <c r="G844" s="20"/>
      <c r="H844" s="31"/>
      <c r="I844" s="31"/>
      <c r="J844" s="51"/>
      <c r="K844" s="51"/>
      <c r="L844" s="20"/>
    </row>
    <row r="845" spans="1:12" ht="15" customHeight="1" x14ac:dyDescent="0.25">
      <c r="A845" s="48" t="s">
        <v>8</v>
      </c>
      <c r="B845" s="48" t="s">
        <v>111</v>
      </c>
      <c r="C845" s="3">
        <v>0</v>
      </c>
      <c r="D845" s="3">
        <v>2000</v>
      </c>
      <c r="E845" s="3">
        <v>0</v>
      </c>
      <c r="F845" s="3">
        <f>G845-D845</f>
        <v>-2000</v>
      </c>
      <c r="G845" s="3"/>
      <c r="H845" s="29" t="str">
        <f>IF(C845&lt;&gt;0,0/C845,"-")</f>
        <v>-</v>
      </c>
      <c r="I845" s="29">
        <f>IF(D845&lt;&gt;0,E845/D845,"-")</f>
        <v>0</v>
      </c>
      <c r="J845" s="59">
        <v>2000</v>
      </c>
      <c r="K845" s="59">
        <v>2000</v>
      </c>
      <c r="L845" s="49">
        <v>0</v>
      </c>
    </row>
    <row r="846" spans="1:12" hidden="1" x14ac:dyDescent="0.25">
      <c r="A846" s="1"/>
      <c r="B846" s="1"/>
      <c r="C846" s="6"/>
      <c r="D846" s="3"/>
      <c r="E846" s="3"/>
      <c r="F846" s="3"/>
      <c r="G846" s="3"/>
      <c r="H846" s="29"/>
      <c r="I846" s="29"/>
      <c r="J846" s="59"/>
      <c r="K846" s="59"/>
      <c r="L846" s="3"/>
    </row>
    <row r="847" spans="1:12" hidden="1" x14ac:dyDescent="0.25">
      <c r="A847" s="1"/>
      <c r="B847" s="1"/>
      <c r="C847" s="6"/>
      <c r="D847" s="6"/>
      <c r="E847" s="6"/>
      <c r="F847" s="6"/>
      <c r="G847" s="20"/>
      <c r="H847" s="31"/>
      <c r="I847" s="31"/>
      <c r="J847" s="51"/>
      <c r="K847" s="51"/>
      <c r="L847" s="20"/>
    </row>
    <row r="848" spans="1:12" ht="20.100000000000001" hidden="1" customHeight="1" x14ac:dyDescent="0.25">
      <c r="A848" s="1"/>
      <c r="B848" s="1"/>
      <c r="C848" s="6"/>
      <c r="D848" s="6"/>
      <c r="E848" s="6"/>
      <c r="F848" s="6"/>
      <c r="G848" s="20"/>
      <c r="H848" s="31"/>
      <c r="I848" s="31"/>
      <c r="J848" s="51"/>
      <c r="K848" s="51"/>
      <c r="L848" s="20"/>
    </row>
    <row r="849" spans="1:12" ht="20.100000000000001" hidden="1" customHeight="1" x14ac:dyDescent="0.25">
      <c r="A849" s="1"/>
      <c r="B849" s="1"/>
      <c r="C849" s="6"/>
      <c r="D849" s="6"/>
      <c r="E849" s="6"/>
      <c r="F849" s="6"/>
      <c r="G849" s="20"/>
      <c r="H849" s="31"/>
      <c r="I849" s="31"/>
      <c r="J849" s="51"/>
      <c r="K849" s="51"/>
      <c r="L849" s="20"/>
    </row>
    <row r="850" spans="1:12" ht="18" customHeight="1" x14ac:dyDescent="0.25">
      <c r="A850" s="44" t="s">
        <v>83</v>
      </c>
      <c r="B850" s="44" t="s">
        <v>214</v>
      </c>
      <c r="C850" s="26">
        <f>SUBTOTAL(9,C851:C862)</f>
        <v>0</v>
      </c>
      <c r="D850" s="26">
        <f>SUBTOTAL(9,D851:D862)</f>
        <v>3320</v>
      </c>
      <c r="E850" s="26">
        <f>SUBTOTAL(9,E851:E862)</f>
        <v>1350</v>
      </c>
      <c r="F850" s="26">
        <f>G850-D850</f>
        <v>-3320</v>
      </c>
      <c r="G850" s="26">
        <f>SUBTOTAL(9,G851:G862)</f>
        <v>0</v>
      </c>
      <c r="H850" s="34" t="str">
        <f>IF(C850&lt;&gt;0,E850/C850,"-")</f>
        <v>-</v>
      </c>
      <c r="I850" s="34">
        <f>IF(D850&lt;&gt;0,E850/D850,"-")</f>
        <v>0.40662650602409639</v>
      </c>
      <c r="J850" s="55">
        <f>SUBTOTAL(9,J851:J862)</f>
        <v>3320</v>
      </c>
      <c r="K850" s="55">
        <f>SUBTOTAL(9,K851:K862)</f>
        <v>3320</v>
      </c>
      <c r="L850" s="26">
        <f>SUBTOTAL(9,L851:L862)</f>
        <v>0</v>
      </c>
    </row>
    <row r="851" spans="1:12" ht="30" hidden="1" customHeight="1" x14ac:dyDescent="0.25">
      <c r="A851" s="1"/>
      <c r="B851" s="1"/>
      <c r="C851" s="6"/>
      <c r="D851" s="13"/>
      <c r="E851" s="13"/>
      <c r="F851" s="13"/>
      <c r="G851" s="20"/>
      <c r="H851" s="31"/>
      <c r="I851" s="31"/>
      <c r="J851" s="51"/>
      <c r="K851" s="51"/>
      <c r="L851" s="20"/>
    </row>
    <row r="852" spans="1:12" ht="18" customHeight="1" x14ac:dyDescent="0.25">
      <c r="A852" s="45" t="s">
        <v>2</v>
      </c>
      <c r="B852" s="45" t="s">
        <v>150</v>
      </c>
      <c r="C852" s="27">
        <f>SUBTOTAL(9,C853:C861)</f>
        <v>0</v>
      </c>
      <c r="D852" s="27">
        <f>SUBTOTAL(9,D853:D861)</f>
        <v>3320</v>
      </c>
      <c r="E852" s="27">
        <f>SUBTOTAL(9,E853:E861)</f>
        <v>1350</v>
      </c>
      <c r="F852" s="27">
        <f>G852-D852</f>
        <v>-3320</v>
      </c>
      <c r="G852" s="27">
        <f>SUBTOTAL(9,G853:G861)</f>
        <v>0</v>
      </c>
      <c r="H852" s="35" t="str">
        <f>IF(C852&lt;&gt;0,E852/C852,"-")</f>
        <v>-</v>
      </c>
      <c r="I852" s="35">
        <f>IF(D852&lt;&gt;0,E852/D852,"-")</f>
        <v>0.40662650602409639</v>
      </c>
      <c r="J852" s="56">
        <f>SUBTOTAL(9,J853:J861)</f>
        <v>3320</v>
      </c>
      <c r="K852" s="56">
        <f>SUBTOTAL(9,K853:K861)</f>
        <v>3320</v>
      </c>
      <c r="L852" s="27">
        <f>SUBTOTAL(9,L853:L861)</f>
        <v>0</v>
      </c>
    </row>
    <row r="853" spans="1:12" ht="30" hidden="1" customHeight="1" x14ac:dyDescent="0.25">
      <c r="A853" s="1"/>
      <c r="B853" s="1"/>
      <c r="C853" s="6"/>
      <c r="D853" s="14"/>
      <c r="E853" s="14"/>
      <c r="F853" s="14"/>
      <c r="G853" s="20"/>
      <c r="H853" s="31"/>
      <c r="I853" s="31"/>
      <c r="J853" s="51"/>
      <c r="K853" s="51"/>
      <c r="L853" s="20"/>
    </row>
    <row r="854" spans="1:12" ht="18" customHeight="1" x14ac:dyDescent="0.25">
      <c r="A854" s="46" t="s">
        <v>0</v>
      </c>
      <c r="B854" s="46" t="s">
        <v>119</v>
      </c>
      <c r="C854" s="25">
        <f>SUBTOTAL(9,C855:C860)</f>
        <v>0</v>
      </c>
      <c r="D854" s="25">
        <f>SUBTOTAL(9,D855:D860)</f>
        <v>3320</v>
      </c>
      <c r="E854" s="25">
        <f>SUBTOTAL(9,E855:E860)</f>
        <v>1350</v>
      </c>
      <c r="F854" s="25">
        <f>G854-D854</f>
        <v>-3320</v>
      </c>
      <c r="G854" s="25">
        <f>SUBTOTAL(9,G855:G860)</f>
        <v>0</v>
      </c>
      <c r="H854" s="36" t="str">
        <f>IF(C854&lt;&gt;0,E854/C854,"-")</f>
        <v>-</v>
      </c>
      <c r="I854" s="36">
        <f>IF(D854&lt;&gt;0,E854/D854,"-")</f>
        <v>0.40662650602409639</v>
      </c>
      <c r="J854" s="57">
        <f>SUBTOTAL(9,J855:J860)</f>
        <v>3320</v>
      </c>
      <c r="K854" s="57">
        <f>SUBTOTAL(9,K855:K860)</f>
        <v>3320</v>
      </c>
      <c r="L854" s="25">
        <f>SUBTOTAL(9,L855:L860)</f>
        <v>0</v>
      </c>
    </row>
    <row r="855" spans="1:12" ht="22.5" hidden="1" customHeight="1" x14ac:dyDescent="0.25">
      <c r="A855" s="1"/>
      <c r="B855" s="1"/>
      <c r="C855" s="6"/>
      <c r="D855" s="14"/>
      <c r="E855" s="14"/>
      <c r="F855" s="14"/>
      <c r="G855" s="14"/>
      <c r="H855" s="37"/>
      <c r="I855" s="37"/>
      <c r="J855" s="58"/>
      <c r="K855" s="58"/>
      <c r="L855" s="14"/>
    </row>
    <row r="856" spans="1:12" ht="409.6" hidden="1" customHeight="1" x14ac:dyDescent="0.25">
      <c r="A856" s="47" t="s">
        <v>7</v>
      </c>
      <c r="B856" s="47" t="s">
        <v>219</v>
      </c>
      <c r="C856" s="14">
        <f>SUBTOTAL(9,C857:C859)</f>
        <v>0</v>
      </c>
      <c r="D856" s="14">
        <f>SUBTOTAL(9,D857:D859)</f>
        <v>3320</v>
      </c>
      <c r="E856" s="14">
        <f>SUBTOTAL(9,E857:E859)</f>
        <v>1350</v>
      </c>
      <c r="F856" s="14">
        <f>G856-D856</f>
        <v>-3320</v>
      </c>
      <c r="G856" s="14">
        <f>SUBTOTAL(9,G857:G859)</f>
        <v>0</v>
      </c>
      <c r="H856" s="37" t="str">
        <f>IF(C856&lt;&gt;0,E856/C856,"-")</f>
        <v>-</v>
      </c>
      <c r="I856" s="37">
        <f>IF(D856&lt;&gt;0,E856/D856,"-")</f>
        <v>0.40662650602409639</v>
      </c>
      <c r="J856" s="58">
        <f>SUBTOTAL(9,J857:J859)</f>
        <v>3320</v>
      </c>
      <c r="K856" s="58">
        <f>SUBTOTAL(9,K857:K859)</f>
        <v>3320</v>
      </c>
      <c r="L856" s="14">
        <f>SUBTOTAL(9,L857:L859)</f>
        <v>0</v>
      </c>
    </row>
    <row r="857" spans="1:12" ht="30" hidden="1" customHeight="1" x14ac:dyDescent="0.25">
      <c r="A857" s="1"/>
      <c r="B857" s="1"/>
      <c r="C857" s="6"/>
      <c r="D857" s="21"/>
      <c r="E857" s="21"/>
      <c r="F857" s="21"/>
      <c r="G857" s="20"/>
      <c r="H857" s="31"/>
      <c r="I857" s="31"/>
      <c r="J857" s="51"/>
      <c r="K857" s="51"/>
      <c r="L857" s="20"/>
    </row>
    <row r="858" spans="1:12" ht="15" customHeight="1" x14ac:dyDescent="0.25">
      <c r="A858" s="48" t="s">
        <v>7</v>
      </c>
      <c r="B858" s="48" t="s">
        <v>219</v>
      </c>
      <c r="C858" s="3">
        <v>0</v>
      </c>
      <c r="D858" s="3">
        <v>3320</v>
      </c>
      <c r="E858" s="3">
        <v>1350</v>
      </c>
      <c r="F858" s="3">
        <f>G858-D858</f>
        <v>-3320</v>
      </c>
      <c r="G858" s="3"/>
      <c r="H858" s="29" t="str">
        <f>IF(C858&lt;&gt;0,0/C858,"-")</f>
        <v>-</v>
      </c>
      <c r="I858" s="29">
        <f>IF(D858&lt;&gt;0,E858/D858,"-")</f>
        <v>0.40662650602409639</v>
      </c>
      <c r="J858" s="59">
        <v>3320</v>
      </c>
      <c r="K858" s="59">
        <v>3320</v>
      </c>
      <c r="L858" s="49">
        <v>0</v>
      </c>
    </row>
    <row r="859" spans="1:12" hidden="1" x14ac:dyDescent="0.25">
      <c r="A859" s="1"/>
      <c r="B859" s="1"/>
      <c r="C859" s="6"/>
      <c r="D859" s="3"/>
      <c r="E859" s="3"/>
      <c r="F859" s="3"/>
      <c r="G859" s="3"/>
      <c r="H859" s="29"/>
      <c r="I859" s="29"/>
      <c r="J859" s="59"/>
      <c r="K859" s="59"/>
      <c r="L859" s="3"/>
    </row>
    <row r="860" spans="1:12" hidden="1" x14ac:dyDescent="0.25">
      <c r="A860" s="1"/>
      <c r="B860" s="1"/>
      <c r="C860" s="6"/>
      <c r="D860" s="6"/>
      <c r="E860" s="6"/>
      <c r="F860" s="6"/>
      <c r="G860" s="20"/>
      <c r="H860" s="31"/>
      <c r="I860" s="31"/>
      <c r="J860" s="51"/>
      <c r="K860" s="51"/>
      <c r="L860" s="20"/>
    </row>
    <row r="861" spans="1:12" ht="20.100000000000001" hidden="1" customHeight="1" x14ac:dyDescent="0.25">
      <c r="A861" s="1"/>
      <c r="B861" s="1"/>
      <c r="C861" s="6"/>
      <c r="D861" s="6"/>
      <c r="E861" s="6"/>
      <c r="F861" s="6"/>
      <c r="G861" s="20"/>
      <c r="H861" s="31"/>
      <c r="I861" s="31"/>
      <c r="J861" s="51"/>
      <c r="K861" s="51"/>
      <c r="L861" s="20"/>
    </row>
    <row r="862" spans="1:12" ht="20.100000000000001" hidden="1" customHeight="1" x14ac:dyDescent="0.25">
      <c r="A862" s="1"/>
      <c r="B862" s="1"/>
      <c r="C862" s="6"/>
      <c r="D862" s="6"/>
      <c r="E862" s="6"/>
      <c r="F862" s="6"/>
      <c r="G862" s="20"/>
      <c r="H862" s="31"/>
      <c r="I862" s="31"/>
      <c r="J862" s="51"/>
      <c r="K862" s="51"/>
      <c r="L862" s="20"/>
    </row>
    <row r="863" spans="1:12" ht="18" customHeight="1" x14ac:dyDescent="0.25">
      <c r="A863" s="44" t="s">
        <v>84</v>
      </c>
      <c r="B863" s="44" t="s">
        <v>184</v>
      </c>
      <c r="C863" s="26">
        <f>SUBTOTAL(9,C864:C875)</f>
        <v>0</v>
      </c>
      <c r="D863" s="26">
        <f>SUBTOTAL(9,D864:D875)</f>
        <v>5980</v>
      </c>
      <c r="E863" s="26">
        <f>SUBTOTAL(9,E864:E875)</f>
        <v>37350</v>
      </c>
      <c r="F863" s="26">
        <f>G863-D863</f>
        <v>-5980</v>
      </c>
      <c r="G863" s="26">
        <f>SUBTOTAL(9,G864:G875)</f>
        <v>0</v>
      </c>
      <c r="H863" s="34" t="str">
        <f>IF(C863&lt;&gt;0,E863/C863,"-")</f>
        <v>-</v>
      </c>
      <c r="I863" s="34">
        <f>IF(D863&lt;&gt;0,E863/D863,"-")</f>
        <v>6.2458193979933112</v>
      </c>
      <c r="J863" s="55">
        <f>SUBTOTAL(9,J864:J875)</f>
        <v>5980</v>
      </c>
      <c r="K863" s="55">
        <f>SUBTOTAL(9,K864:K875)</f>
        <v>5980</v>
      </c>
      <c r="L863" s="26">
        <f>SUBTOTAL(9,L864:L875)</f>
        <v>0</v>
      </c>
    </row>
    <row r="864" spans="1:12" ht="30" hidden="1" customHeight="1" x14ac:dyDescent="0.25">
      <c r="A864" s="1"/>
      <c r="B864" s="1"/>
      <c r="C864" s="6"/>
      <c r="D864" s="13"/>
      <c r="E864" s="13"/>
      <c r="F864" s="13"/>
      <c r="G864" s="20"/>
      <c r="H864" s="31"/>
      <c r="I864" s="31"/>
      <c r="J864" s="51"/>
      <c r="K864" s="51"/>
      <c r="L864" s="20"/>
    </row>
    <row r="865" spans="1:12" ht="18" customHeight="1" x14ac:dyDescent="0.25">
      <c r="A865" s="45" t="s">
        <v>2</v>
      </c>
      <c r="B865" s="45" t="s">
        <v>150</v>
      </c>
      <c r="C865" s="27">
        <f>SUBTOTAL(9,C866:C874)</f>
        <v>0</v>
      </c>
      <c r="D865" s="27">
        <f>SUBTOTAL(9,D866:D874)</f>
        <v>5980</v>
      </c>
      <c r="E865" s="27">
        <f>SUBTOTAL(9,E866:E874)</f>
        <v>37350</v>
      </c>
      <c r="F865" s="27">
        <f>G865-D865</f>
        <v>-5980</v>
      </c>
      <c r="G865" s="27">
        <f>SUBTOTAL(9,G866:G874)</f>
        <v>0</v>
      </c>
      <c r="H865" s="35" t="str">
        <f>IF(C865&lt;&gt;0,E865/C865,"-")</f>
        <v>-</v>
      </c>
      <c r="I865" s="35">
        <f>IF(D865&lt;&gt;0,E865/D865,"-")</f>
        <v>6.2458193979933112</v>
      </c>
      <c r="J865" s="56">
        <f>SUBTOTAL(9,J866:J874)</f>
        <v>5980</v>
      </c>
      <c r="K865" s="56">
        <f>SUBTOTAL(9,K866:K874)</f>
        <v>5980</v>
      </c>
      <c r="L865" s="27">
        <f>SUBTOTAL(9,L866:L874)</f>
        <v>0</v>
      </c>
    </row>
    <row r="866" spans="1:12" ht="30" hidden="1" customHeight="1" x14ac:dyDescent="0.25">
      <c r="A866" s="1"/>
      <c r="B866" s="1"/>
      <c r="C866" s="6"/>
      <c r="D866" s="14"/>
      <c r="E866" s="14"/>
      <c r="F866" s="14"/>
      <c r="G866" s="20"/>
      <c r="H866" s="31"/>
      <c r="I866" s="31"/>
      <c r="J866" s="51"/>
      <c r="K866" s="51"/>
      <c r="L866" s="20"/>
    </row>
    <row r="867" spans="1:12" ht="18" customHeight="1" x14ac:dyDescent="0.25">
      <c r="A867" s="46" t="s">
        <v>0</v>
      </c>
      <c r="B867" s="46" t="s">
        <v>119</v>
      </c>
      <c r="C867" s="25">
        <f>SUBTOTAL(9,C868:C873)</f>
        <v>0</v>
      </c>
      <c r="D867" s="25">
        <f>SUBTOTAL(9,D868:D873)</f>
        <v>5980</v>
      </c>
      <c r="E867" s="25">
        <f>SUBTOTAL(9,E868:E873)</f>
        <v>37350</v>
      </c>
      <c r="F867" s="25">
        <f>G867-D867</f>
        <v>-5980</v>
      </c>
      <c r="G867" s="25">
        <f>SUBTOTAL(9,G868:G873)</f>
        <v>0</v>
      </c>
      <c r="H867" s="36" t="str">
        <f>IF(C867&lt;&gt;0,E867/C867,"-")</f>
        <v>-</v>
      </c>
      <c r="I867" s="36">
        <f>IF(D867&lt;&gt;0,E867/D867,"-")</f>
        <v>6.2458193979933112</v>
      </c>
      <c r="J867" s="57">
        <f>SUBTOTAL(9,J868:J873)</f>
        <v>5980</v>
      </c>
      <c r="K867" s="57">
        <f>SUBTOTAL(9,K868:K873)</f>
        <v>5980</v>
      </c>
      <c r="L867" s="25">
        <f>SUBTOTAL(9,L868:L873)</f>
        <v>0</v>
      </c>
    </row>
    <row r="868" spans="1:12" ht="22.5" hidden="1" customHeight="1" x14ac:dyDescent="0.25">
      <c r="A868" s="1"/>
      <c r="B868" s="1"/>
      <c r="C868" s="6"/>
      <c r="D868" s="14"/>
      <c r="E868" s="14"/>
      <c r="F868" s="14"/>
      <c r="G868" s="14"/>
      <c r="H868" s="37"/>
      <c r="I868" s="37"/>
      <c r="J868" s="58"/>
      <c r="K868" s="58"/>
      <c r="L868" s="14"/>
    </row>
    <row r="869" spans="1:12" ht="409.6" hidden="1" customHeight="1" x14ac:dyDescent="0.25">
      <c r="A869" s="47" t="s">
        <v>7</v>
      </c>
      <c r="B869" s="47" t="s">
        <v>219</v>
      </c>
      <c r="C869" s="14">
        <f>SUBTOTAL(9,C870:C872)</f>
        <v>0</v>
      </c>
      <c r="D869" s="14">
        <f>SUBTOTAL(9,D870:D872)</f>
        <v>5980</v>
      </c>
      <c r="E869" s="14">
        <f>SUBTOTAL(9,E870:E872)</f>
        <v>37350</v>
      </c>
      <c r="F869" s="14">
        <f>G869-D869</f>
        <v>-5980</v>
      </c>
      <c r="G869" s="14">
        <f>SUBTOTAL(9,G870:G872)</f>
        <v>0</v>
      </c>
      <c r="H869" s="37" t="str">
        <f>IF(C869&lt;&gt;0,E869/C869,"-")</f>
        <v>-</v>
      </c>
      <c r="I869" s="37">
        <f>IF(D869&lt;&gt;0,E869/D869,"-")</f>
        <v>6.2458193979933112</v>
      </c>
      <c r="J869" s="58">
        <f>SUBTOTAL(9,J870:J872)</f>
        <v>5980</v>
      </c>
      <c r="K869" s="58">
        <f>SUBTOTAL(9,K870:K872)</f>
        <v>5980</v>
      </c>
      <c r="L869" s="14">
        <f>SUBTOTAL(9,L870:L872)</f>
        <v>0</v>
      </c>
    </row>
    <row r="870" spans="1:12" ht="30" hidden="1" customHeight="1" x14ac:dyDescent="0.25">
      <c r="A870" s="1"/>
      <c r="B870" s="1"/>
      <c r="C870" s="6"/>
      <c r="D870" s="21"/>
      <c r="E870" s="21"/>
      <c r="F870" s="21"/>
      <c r="G870" s="20"/>
      <c r="H870" s="31"/>
      <c r="I870" s="31"/>
      <c r="J870" s="51"/>
      <c r="K870" s="51"/>
      <c r="L870" s="20"/>
    </row>
    <row r="871" spans="1:12" ht="15" customHeight="1" x14ac:dyDescent="0.25">
      <c r="A871" s="48" t="s">
        <v>7</v>
      </c>
      <c r="B871" s="48" t="s">
        <v>219</v>
      </c>
      <c r="C871" s="3">
        <v>0</v>
      </c>
      <c r="D871" s="3">
        <v>5980</v>
      </c>
      <c r="E871" s="3">
        <v>37350</v>
      </c>
      <c r="F871" s="3">
        <f>G871-D871</f>
        <v>-5980</v>
      </c>
      <c r="G871" s="3"/>
      <c r="H871" s="29" t="str">
        <f>IF(C871&lt;&gt;0,0/C871,"-")</f>
        <v>-</v>
      </c>
      <c r="I871" s="29">
        <f>IF(D871&lt;&gt;0,E871/D871,"-")</f>
        <v>6.2458193979933112</v>
      </c>
      <c r="J871" s="59">
        <v>5980</v>
      </c>
      <c r="K871" s="59">
        <v>5980</v>
      </c>
      <c r="L871" s="49">
        <v>0</v>
      </c>
    </row>
    <row r="872" spans="1:12" hidden="1" x14ac:dyDescent="0.25">
      <c r="A872" s="1"/>
      <c r="B872" s="1"/>
      <c r="C872" s="6"/>
      <c r="D872" s="3"/>
      <c r="E872" s="3"/>
      <c r="F872" s="3"/>
      <c r="G872" s="3"/>
      <c r="H872" s="29"/>
      <c r="I872" s="29"/>
      <c r="J872" s="59"/>
      <c r="K872" s="59"/>
      <c r="L872" s="3"/>
    </row>
    <row r="873" spans="1:12" hidden="1" x14ac:dyDescent="0.25">
      <c r="A873" s="1"/>
      <c r="B873" s="1"/>
      <c r="C873" s="6"/>
      <c r="D873" s="6"/>
      <c r="E873" s="6"/>
      <c r="F873" s="6"/>
      <c r="G873" s="20"/>
      <c r="H873" s="31"/>
      <c r="I873" s="31"/>
      <c r="J873" s="51"/>
      <c r="K873" s="51"/>
      <c r="L873" s="20"/>
    </row>
    <row r="874" spans="1:12" ht="20.100000000000001" hidden="1" customHeight="1" x14ac:dyDescent="0.25">
      <c r="A874" s="1"/>
      <c r="B874" s="1"/>
      <c r="C874" s="6"/>
      <c r="D874" s="6"/>
      <c r="E874" s="6"/>
      <c r="F874" s="6"/>
      <c r="G874" s="20"/>
      <c r="H874" s="31"/>
      <c r="I874" s="31"/>
      <c r="J874" s="51"/>
      <c r="K874" s="51"/>
      <c r="L874" s="20"/>
    </row>
    <row r="875" spans="1:12" ht="20.100000000000001" hidden="1" customHeight="1" x14ac:dyDescent="0.25">
      <c r="A875" s="1"/>
      <c r="B875" s="1"/>
      <c r="C875" s="6"/>
      <c r="D875" s="6"/>
      <c r="E875" s="6"/>
      <c r="F875" s="6"/>
      <c r="G875" s="20"/>
      <c r="H875" s="31"/>
      <c r="I875" s="31"/>
      <c r="J875" s="51"/>
      <c r="K875" s="51"/>
      <c r="L875" s="20"/>
    </row>
    <row r="876" spans="1:12" ht="20.100000000000001" hidden="1" customHeight="1" x14ac:dyDescent="0.25">
      <c r="A876" s="1"/>
      <c r="B876" s="1"/>
      <c r="C876" s="6"/>
      <c r="D876" s="6"/>
      <c r="E876" s="6"/>
      <c r="F876" s="6"/>
      <c r="G876" s="20"/>
      <c r="H876" s="31"/>
      <c r="I876" s="31"/>
      <c r="J876" s="51"/>
      <c r="K876" s="51"/>
      <c r="L876" s="20"/>
    </row>
    <row r="877" spans="1:12" ht="20.100000000000001" hidden="1" customHeight="1" x14ac:dyDescent="0.25">
      <c r="A877" s="1"/>
      <c r="B877" s="1"/>
      <c r="C877" s="6"/>
      <c r="D877" s="6"/>
      <c r="E877" s="6"/>
      <c r="F877" s="6"/>
      <c r="G877" s="20"/>
      <c r="H877" s="31"/>
      <c r="I877" s="31"/>
      <c r="J877" s="51"/>
      <c r="K877" s="51"/>
      <c r="L877" s="20"/>
    </row>
    <row r="878" spans="1:12" s="16" customFormat="1" ht="18" customHeight="1" x14ac:dyDescent="0.25">
      <c r="A878" s="42" t="s">
        <v>48</v>
      </c>
      <c r="B878" s="42" t="s">
        <v>165</v>
      </c>
      <c r="C878" s="23">
        <f>SUBTOTAL(9,C879:C929)</f>
        <v>0</v>
      </c>
      <c r="D878" s="23">
        <f>SUBTOTAL(9,D879:D929)</f>
        <v>35155</v>
      </c>
      <c r="E878" s="23">
        <f>SUBTOTAL(9,E879:E929)</f>
        <v>110658.31999999999</v>
      </c>
      <c r="F878" s="23">
        <f>G878-D878</f>
        <v>-35155</v>
      </c>
      <c r="G878" s="23">
        <f>SUBTOTAL(9,G879:G929)</f>
        <v>0</v>
      </c>
      <c r="H878" s="32" t="str">
        <f>IF(C878&lt;&gt;0,E878/C878,"-")</f>
        <v>-</v>
      </c>
      <c r="I878" s="32">
        <f>IF(D878&lt;&gt;0,E878/D878,"-")</f>
        <v>3.147726354714834</v>
      </c>
      <c r="J878" s="53">
        <f>SUBTOTAL(9,J879:J929)</f>
        <v>35155</v>
      </c>
      <c r="K878" s="53">
        <f>SUBTOTAL(9,K879:K929)</f>
        <v>35155</v>
      </c>
      <c r="L878" s="23">
        <f>SUBTOTAL(9,L879:L929)</f>
        <v>0</v>
      </c>
    </row>
    <row r="879" spans="1:12" ht="30" hidden="1" customHeight="1" x14ac:dyDescent="0.25">
      <c r="A879" s="1"/>
      <c r="B879" s="1"/>
      <c r="C879" s="6"/>
      <c r="D879" s="11"/>
      <c r="E879" s="11"/>
      <c r="F879" s="11"/>
      <c r="G879" s="20"/>
      <c r="H879" s="31"/>
      <c r="I879" s="31"/>
      <c r="J879" s="51"/>
      <c r="K879" s="51"/>
      <c r="L879" s="20"/>
    </row>
    <row r="880" spans="1:12" ht="18" customHeight="1" x14ac:dyDescent="0.25">
      <c r="A880" s="43" t="s">
        <v>31</v>
      </c>
      <c r="B880" s="43" t="s">
        <v>166</v>
      </c>
      <c r="C880" s="24">
        <f>SUBTOTAL(9,C881:C895)</f>
        <v>0</v>
      </c>
      <c r="D880" s="24">
        <f>SUBTOTAL(9,D881:D895)</f>
        <v>15000</v>
      </c>
      <c r="E880" s="24">
        <f>SUBTOTAL(9,E881:E895)</f>
        <v>84139.56</v>
      </c>
      <c r="F880" s="24">
        <f>G880-D880</f>
        <v>-15000</v>
      </c>
      <c r="G880" s="24">
        <f>SUBTOTAL(9,G881:G895)</f>
        <v>0</v>
      </c>
      <c r="H880" s="33" t="str">
        <f>IF(C880&lt;&gt;0,E880/C880,"-")</f>
        <v>-</v>
      </c>
      <c r="I880" s="33">
        <f>IF(D880&lt;&gt;0,E880/D880,"-")</f>
        <v>5.6093039999999998</v>
      </c>
      <c r="J880" s="54">
        <f>SUBTOTAL(9,J881:J895)</f>
        <v>15000</v>
      </c>
      <c r="K880" s="54">
        <f>SUBTOTAL(9,K881:K895)</f>
        <v>15000</v>
      </c>
      <c r="L880" s="24">
        <f>SUBTOTAL(9,L881:L895)</f>
        <v>0</v>
      </c>
    </row>
    <row r="881" spans="1:12" ht="30" hidden="1" customHeight="1" x14ac:dyDescent="0.25">
      <c r="A881" s="1"/>
      <c r="B881" s="1"/>
      <c r="C881" s="6"/>
      <c r="D881" s="12"/>
      <c r="E881" s="12"/>
      <c r="F881" s="12"/>
      <c r="G881" s="20"/>
      <c r="H881" s="31"/>
      <c r="I881" s="31"/>
      <c r="J881" s="51"/>
      <c r="K881" s="51"/>
      <c r="L881" s="20"/>
    </row>
    <row r="882" spans="1:12" ht="18" customHeight="1" x14ac:dyDescent="0.25">
      <c r="A882" s="44" t="s">
        <v>87</v>
      </c>
      <c r="B882" s="44" t="s">
        <v>133</v>
      </c>
      <c r="C882" s="26">
        <f>SUBTOTAL(9,C883:C894)</f>
        <v>0</v>
      </c>
      <c r="D882" s="26">
        <f>SUBTOTAL(9,D883:D894)</f>
        <v>15000</v>
      </c>
      <c r="E882" s="26">
        <f>SUBTOTAL(9,E883:E894)</f>
        <v>84139.56</v>
      </c>
      <c r="F882" s="26">
        <f>G882-D882</f>
        <v>-15000</v>
      </c>
      <c r="G882" s="26">
        <f>SUBTOTAL(9,G883:G894)</f>
        <v>0</v>
      </c>
      <c r="H882" s="34" t="str">
        <f>IF(C882&lt;&gt;0,E882/C882,"-")</f>
        <v>-</v>
      </c>
      <c r="I882" s="34">
        <f>IF(D882&lt;&gt;0,E882/D882,"-")</f>
        <v>5.6093039999999998</v>
      </c>
      <c r="J882" s="55">
        <f>SUBTOTAL(9,J883:J894)</f>
        <v>15000</v>
      </c>
      <c r="K882" s="55">
        <f>SUBTOTAL(9,K883:K894)</f>
        <v>15000</v>
      </c>
      <c r="L882" s="26">
        <f>SUBTOTAL(9,L883:L894)</f>
        <v>0</v>
      </c>
    </row>
    <row r="883" spans="1:12" ht="30" hidden="1" customHeight="1" x14ac:dyDescent="0.25">
      <c r="A883" s="1"/>
      <c r="B883" s="1"/>
      <c r="C883" s="6"/>
      <c r="D883" s="13"/>
      <c r="E883" s="13"/>
      <c r="F883" s="13"/>
      <c r="G883" s="20"/>
      <c r="H883" s="31"/>
      <c r="I883" s="31"/>
      <c r="J883" s="51"/>
      <c r="K883" s="51"/>
      <c r="L883" s="20"/>
    </row>
    <row r="884" spans="1:12" ht="18" customHeight="1" x14ac:dyDescent="0.25">
      <c r="A884" s="45" t="s">
        <v>2</v>
      </c>
      <c r="B884" s="45" t="s">
        <v>150</v>
      </c>
      <c r="C884" s="27">
        <f>SUBTOTAL(9,C885:C893)</f>
        <v>0</v>
      </c>
      <c r="D884" s="27">
        <f>SUBTOTAL(9,D885:D893)</f>
        <v>15000</v>
      </c>
      <c r="E884" s="27">
        <f>SUBTOTAL(9,E885:E893)</f>
        <v>84139.56</v>
      </c>
      <c r="F884" s="27">
        <f>G884-D884</f>
        <v>-15000</v>
      </c>
      <c r="G884" s="27">
        <f>SUBTOTAL(9,G885:G893)</f>
        <v>0</v>
      </c>
      <c r="H884" s="35" t="str">
        <f>IF(C884&lt;&gt;0,E884/C884,"-")</f>
        <v>-</v>
      </c>
      <c r="I884" s="35">
        <f>IF(D884&lt;&gt;0,E884/D884,"-")</f>
        <v>5.6093039999999998</v>
      </c>
      <c r="J884" s="56">
        <f>SUBTOTAL(9,J885:J893)</f>
        <v>15000</v>
      </c>
      <c r="K884" s="56">
        <f>SUBTOTAL(9,K885:K893)</f>
        <v>15000</v>
      </c>
      <c r="L884" s="27">
        <f>SUBTOTAL(9,L885:L893)</f>
        <v>0</v>
      </c>
    </row>
    <row r="885" spans="1:12" ht="30" hidden="1" customHeight="1" x14ac:dyDescent="0.25">
      <c r="A885" s="1"/>
      <c r="B885" s="1"/>
      <c r="C885" s="6"/>
      <c r="D885" s="14"/>
      <c r="E885" s="14"/>
      <c r="F885" s="14"/>
      <c r="G885" s="20"/>
      <c r="H885" s="31"/>
      <c r="I885" s="31"/>
      <c r="J885" s="51"/>
      <c r="K885" s="51"/>
      <c r="L885" s="20"/>
    </row>
    <row r="886" spans="1:12" ht="18" customHeight="1" x14ac:dyDescent="0.25">
      <c r="A886" s="46" t="s">
        <v>0</v>
      </c>
      <c r="B886" s="46" t="s">
        <v>119</v>
      </c>
      <c r="C886" s="25">
        <f>SUBTOTAL(9,C887:C892)</f>
        <v>0</v>
      </c>
      <c r="D886" s="25">
        <f>SUBTOTAL(9,D887:D892)</f>
        <v>15000</v>
      </c>
      <c r="E886" s="25">
        <f>SUBTOTAL(9,E887:E892)</f>
        <v>84139.56</v>
      </c>
      <c r="F886" s="25">
        <f>G886-D886</f>
        <v>-15000</v>
      </c>
      <c r="G886" s="25">
        <f>SUBTOTAL(9,G887:G892)</f>
        <v>0</v>
      </c>
      <c r="H886" s="36" t="str">
        <f>IF(C886&lt;&gt;0,E886/C886,"-")</f>
        <v>-</v>
      </c>
      <c r="I886" s="36">
        <f>IF(D886&lt;&gt;0,E886/D886,"-")</f>
        <v>5.6093039999999998</v>
      </c>
      <c r="J886" s="57">
        <f>SUBTOTAL(9,J887:J892)</f>
        <v>15000</v>
      </c>
      <c r="K886" s="57">
        <f>SUBTOTAL(9,K887:K892)</f>
        <v>15000</v>
      </c>
      <c r="L886" s="25">
        <f>SUBTOTAL(9,L887:L892)</f>
        <v>0</v>
      </c>
    </row>
    <row r="887" spans="1:12" ht="22.5" hidden="1" customHeight="1" x14ac:dyDescent="0.25">
      <c r="A887" s="1"/>
      <c r="B887" s="1"/>
      <c r="C887" s="6"/>
      <c r="D887" s="14"/>
      <c r="E887" s="14"/>
      <c r="F887" s="14"/>
      <c r="G887" s="14"/>
      <c r="H887" s="37"/>
      <c r="I887" s="37"/>
      <c r="J887" s="58"/>
      <c r="K887" s="58"/>
      <c r="L887" s="14"/>
    </row>
    <row r="888" spans="1:12" ht="409.6" hidden="1" customHeight="1" x14ac:dyDescent="0.25">
      <c r="A888" s="47" t="s">
        <v>8</v>
      </c>
      <c r="B888" s="47" t="s">
        <v>111</v>
      </c>
      <c r="C888" s="14">
        <f>SUBTOTAL(9,C889:C891)</f>
        <v>0</v>
      </c>
      <c r="D888" s="14">
        <f>SUBTOTAL(9,D889:D891)</f>
        <v>15000</v>
      </c>
      <c r="E888" s="14">
        <f>SUBTOTAL(9,E889:E891)</f>
        <v>84139.56</v>
      </c>
      <c r="F888" s="14">
        <f>G888-D888</f>
        <v>-15000</v>
      </c>
      <c r="G888" s="14">
        <f>SUBTOTAL(9,G889:G891)</f>
        <v>0</v>
      </c>
      <c r="H888" s="37" t="str">
        <f>IF(C888&lt;&gt;0,E888/C888,"-")</f>
        <v>-</v>
      </c>
      <c r="I888" s="37">
        <f>IF(D888&lt;&gt;0,E888/D888,"-")</f>
        <v>5.6093039999999998</v>
      </c>
      <c r="J888" s="58">
        <f>SUBTOTAL(9,J889:J891)</f>
        <v>15000</v>
      </c>
      <c r="K888" s="58">
        <f>SUBTOTAL(9,K889:K891)</f>
        <v>15000</v>
      </c>
      <c r="L888" s="14">
        <f>SUBTOTAL(9,L889:L891)</f>
        <v>0</v>
      </c>
    </row>
    <row r="889" spans="1:12" ht="30" hidden="1" customHeight="1" x14ac:dyDescent="0.25">
      <c r="A889" s="1"/>
      <c r="B889" s="1"/>
      <c r="C889" s="6"/>
      <c r="D889" s="21"/>
      <c r="E889" s="21"/>
      <c r="F889" s="21"/>
      <c r="G889" s="20"/>
      <c r="H889" s="31"/>
      <c r="I889" s="31"/>
      <c r="J889" s="51"/>
      <c r="K889" s="51"/>
      <c r="L889" s="20"/>
    </row>
    <row r="890" spans="1:12" ht="15" customHeight="1" x14ac:dyDescent="0.25">
      <c r="A890" s="48" t="s">
        <v>8</v>
      </c>
      <c r="B890" s="48" t="s">
        <v>111</v>
      </c>
      <c r="C890" s="3">
        <v>0</v>
      </c>
      <c r="D890" s="3">
        <v>15000</v>
      </c>
      <c r="E890" s="3">
        <v>84139.56</v>
      </c>
      <c r="F890" s="3">
        <f>G890-D890</f>
        <v>-15000</v>
      </c>
      <c r="G890" s="3"/>
      <c r="H890" s="29" t="str">
        <f>IF(C890&lt;&gt;0,0/C890,"-")</f>
        <v>-</v>
      </c>
      <c r="I890" s="29">
        <f>IF(D890&lt;&gt;0,E890/D890,"-")</f>
        <v>5.6093039999999998</v>
      </c>
      <c r="J890" s="59">
        <v>15000</v>
      </c>
      <c r="K890" s="59">
        <v>15000</v>
      </c>
      <c r="L890" s="49">
        <v>0</v>
      </c>
    </row>
    <row r="891" spans="1:12" hidden="1" x14ac:dyDescent="0.25">
      <c r="A891" s="1"/>
      <c r="B891" s="1"/>
      <c r="C891" s="6"/>
      <c r="D891" s="3"/>
      <c r="E891" s="3"/>
      <c r="F891" s="3"/>
      <c r="G891" s="3"/>
      <c r="H891" s="29"/>
      <c r="I891" s="29"/>
      <c r="J891" s="59"/>
      <c r="K891" s="59"/>
      <c r="L891" s="3"/>
    </row>
    <row r="892" spans="1:12" hidden="1" x14ac:dyDescent="0.25">
      <c r="A892" s="1"/>
      <c r="B892" s="1"/>
      <c r="C892" s="6"/>
      <c r="D892" s="6"/>
      <c r="E892" s="6"/>
      <c r="F892" s="6"/>
      <c r="G892" s="20"/>
      <c r="H892" s="31"/>
      <c r="I892" s="31"/>
      <c r="J892" s="51"/>
      <c r="K892" s="51"/>
      <c r="L892" s="20"/>
    </row>
    <row r="893" spans="1:12" ht="20.100000000000001" hidden="1" customHeight="1" x14ac:dyDescent="0.25">
      <c r="A893" s="1"/>
      <c r="B893" s="1"/>
      <c r="C893" s="6"/>
      <c r="D893" s="6"/>
      <c r="E893" s="6"/>
      <c r="F893" s="6"/>
      <c r="G893" s="20"/>
      <c r="H893" s="31"/>
      <c r="I893" s="31"/>
      <c r="J893" s="51"/>
      <c r="K893" s="51"/>
      <c r="L893" s="20"/>
    </row>
    <row r="894" spans="1:12" ht="20.100000000000001" hidden="1" customHeight="1" x14ac:dyDescent="0.25">
      <c r="A894" s="1"/>
      <c r="B894" s="1"/>
      <c r="C894" s="6"/>
      <c r="D894" s="6"/>
      <c r="E894" s="6"/>
      <c r="F894" s="6"/>
      <c r="G894" s="20"/>
      <c r="H894" s="31"/>
      <c r="I894" s="31"/>
      <c r="J894" s="51"/>
      <c r="K894" s="51"/>
      <c r="L894" s="20"/>
    </row>
    <row r="895" spans="1:12" ht="20.100000000000001" hidden="1" customHeight="1" x14ac:dyDescent="0.25">
      <c r="A895" s="1"/>
      <c r="B895" s="1"/>
      <c r="C895" s="6"/>
      <c r="D895" s="6"/>
      <c r="E895" s="6"/>
      <c r="F895" s="6"/>
      <c r="G895" s="20"/>
      <c r="H895" s="31"/>
      <c r="I895" s="31"/>
      <c r="J895" s="51"/>
      <c r="K895" s="51"/>
      <c r="L895" s="20"/>
    </row>
    <row r="896" spans="1:12" ht="18" customHeight="1" x14ac:dyDescent="0.25">
      <c r="A896" s="43" t="s">
        <v>54</v>
      </c>
      <c r="B896" s="43" t="s">
        <v>220</v>
      </c>
      <c r="C896" s="24">
        <f>SUBTOTAL(9,C897:C928)</f>
        <v>0</v>
      </c>
      <c r="D896" s="24">
        <f>SUBTOTAL(9,D897:D928)</f>
        <v>20155</v>
      </c>
      <c r="E896" s="24">
        <f>SUBTOTAL(9,E897:E928)</f>
        <v>26518.76</v>
      </c>
      <c r="F896" s="24">
        <f>G896-D896</f>
        <v>-20155</v>
      </c>
      <c r="G896" s="24">
        <f>SUBTOTAL(9,G897:G928)</f>
        <v>0</v>
      </c>
      <c r="H896" s="33" t="str">
        <f>IF(C896&lt;&gt;0,E896/C896,"-")</f>
        <v>-</v>
      </c>
      <c r="I896" s="33">
        <f>IF(D896&lt;&gt;0,E896/D896,"-")</f>
        <v>1.3157410071942446</v>
      </c>
      <c r="J896" s="54">
        <f>SUBTOTAL(9,J897:J928)</f>
        <v>20155</v>
      </c>
      <c r="K896" s="54">
        <f>SUBTOTAL(9,K897:K928)</f>
        <v>20155</v>
      </c>
      <c r="L896" s="24">
        <f>SUBTOTAL(9,L897:L928)</f>
        <v>0</v>
      </c>
    </row>
    <row r="897" spans="1:12" ht="30" hidden="1" customHeight="1" x14ac:dyDescent="0.25">
      <c r="A897" s="1"/>
      <c r="B897" s="1"/>
      <c r="C897" s="6"/>
      <c r="D897" s="12"/>
      <c r="E897" s="12"/>
      <c r="F897" s="12"/>
      <c r="G897" s="20"/>
      <c r="H897" s="31"/>
      <c r="I897" s="31"/>
      <c r="J897" s="51"/>
      <c r="K897" s="51"/>
      <c r="L897" s="20"/>
    </row>
    <row r="898" spans="1:12" ht="18" customHeight="1" x14ac:dyDescent="0.25">
      <c r="A898" s="44" t="s">
        <v>85</v>
      </c>
      <c r="B898" s="44" t="s">
        <v>195</v>
      </c>
      <c r="C898" s="26">
        <f>SUBTOTAL(9,C899:C914)</f>
        <v>0</v>
      </c>
      <c r="D898" s="26">
        <f>SUBTOTAL(9,D899:D914)</f>
        <v>15940</v>
      </c>
      <c r="E898" s="26">
        <f>SUBTOTAL(9,E899:E914)</f>
        <v>3400</v>
      </c>
      <c r="F898" s="26">
        <f>G898-D898</f>
        <v>-15940</v>
      </c>
      <c r="G898" s="26">
        <f>SUBTOTAL(9,G899:G914)</f>
        <v>0</v>
      </c>
      <c r="H898" s="34" t="str">
        <f>IF(C898&lt;&gt;0,E898/C898,"-")</f>
        <v>-</v>
      </c>
      <c r="I898" s="34">
        <f>IF(D898&lt;&gt;0,E898/D898,"-")</f>
        <v>0.21329987452948557</v>
      </c>
      <c r="J898" s="55">
        <f>SUBTOTAL(9,J899:J914)</f>
        <v>15940</v>
      </c>
      <c r="K898" s="55">
        <f>SUBTOTAL(9,K899:K914)</f>
        <v>15940</v>
      </c>
      <c r="L898" s="26">
        <f>SUBTOTAL(9,L899:L914)</f>
        <v>0</v>
      </c>
    </row>
    <row r="899" spans="1:12" ht="30" hidden="1" customHeight="1" x14ac:dyDescent="0.25">
      <c r="A899" s="1"/>
      <c r="B899" s="1"/>
      <c r="C899" s="6"/>
      <c r="D899" s="13"/>
      <c r="E899" s="13"/>
      <c r="F899" s="13"/>
      <c r="G899" s="20"/>
      <c r="H899" s="31"/>
      <c r="I899" s="31"/>
      <c r="J899" s="51"/>
      <c r="K899" s="51"/>
      <c r="L899" s="20"/>
    </row>
    <row r="900" spans="1:12" ht="18" customHeight="1" x14ac:dyDescent="0.25">
      <c r="A900" s="45" t="s">
        <v>2</v>
      </c>
      <c r="B900" s="45" t="s">
        <v>150</v>
      </c>
      <c r="C900" s="27">
        <f>SUBTOTAL(9,C901:C913)</f>
        <v>0</v>
      </c>
      <c r="D900" s="27">
        <f>SUBTOTAL(9,D901:D913)</f>
        <v>15940</v>
      </c>
      <c r="E900" s="27">
        <f>SUBTOTAL(9,E901:E913)</f>
        <v>3400</v>
      </c>
      <c r="F900" s="27">
        <f>G900-D900</f>
        <v>-15940</v>
      </c>
      <c r="G900" s="27">
        <f>SUBTOTAL(9,G901:G913)</f>
        <v>0</v>
      </c>
      <c r="H900" s="35" t="str">
        <f>IF(C900&lt;&gt;0,E900/C900,"-")</f>
        <v>-</v>
      </c>
      <c r="I900" s="35">
        <f>IF(D900&lt;&gt;0,E900/D900,"-")</f>
        <v>0.21329987452948557</v>
      </c>
      <c r="J900" s="56">
        <f>SUBTOTAL(9,J901:J913)</f>
        <v>15940</v>
      </c>
      <c r="K900" s="56">
        <f>SUBTOTAL(9,K901:K913)</f>
        <v>15940</v>
      </c>
      <c r="L900" s="27">
        <f>SUBTOTAL(9,L901:L913)</f>
        <v>0</v>
      </c>
    </row>
    <row r="901" spans="1:12" ht="30" hidden="1" customHeight="1" x14ac:dyDescent="0.25">
      <c r="A901" s="1"/>
      <c r="B901" s="1"/>
      <c r="C901" s="6"/>
      <c r="D901" s="14"/>
      <c r="E901" s="14"/>
      <c r="F901" s="14"/>
      <c r="G901" s="20"/>
      <c r="H901" s="31"/>
      <c r="I901" s="31"/>
      <c r="J901" s="51"/>
      <c r="K901" s="51"/>
      <c r="L901" s="20"/>
    </row>
    <row r="902" spans="1:12" ht="18" customHeight="1" x14ac:dyDescent="0.25">
      <c r="A902" s="46" t="s">
        <v>0</v>
      </c>
      <c r="B902" s="46" t="s">
        <v>119</v>
      </c>
      <c r="C902" s="25">
        <f>SUBTOTAL(9,C903:C912)</f>
        <v>0</v>
      </c>
      <c r="D902" s="25">
        <f>SUBTOTAL(9,D903:D912)</f>
        <v>15940</v>
      </c>
      <c r="E902" s="25">
        <f>SUBTOTAL(9,E903:E912)</f>
        <v>3400</v>
      </c>
      <c r="F902" s="25">
        <f>G902-D902</f>
        <v>-15940</v>
      </c>
      <c r="G902" s="25">
        <f>SUBTOTAL(9,G903:G912)</f>
        <v>0</v>
      </c>
      <c r="H902" s="36" t="str">
        <f>IF(C902&lt;&gt;0,E902/C902,"-")</f>
        <v>-</v>
      </c>
      <c r="I902" s="36">
        <f>IF(D902&lt;&gt;0,E902/D902,"-")</f>
        <v>0.21329987452948557</v>
      </c>
      <c r="J902" s="57">
        <f>SUBTOTAL(9,J903:J912)</f>
        <v>15940</v>
      </c>
      <c r="K902" s="57">
        <f>SUBTOTAL(9,K903:K912)</f>
        <v>15940</v>
      </c>
      <c r="L902" s="25">
        <f>SUBTOTAL(9,L903:L912)</f>
        <v>0</v>
      </c>
    </row>
    <row r="903" spans="1:12" ht="22.5" hidden="1" customHeight="1" x14ac:dyDescent="0.25">
      <c r="A903" s="1"/>
      <c r="B903" s="1"/>
      <c r="C903" s="6"/>
      <c r="D903" s="14"/>
      <c r="E903" s="14"/>
      <c r="F903" s="14"/>
      <c r="G903" s="14"/>
      <c r="H903" s="37"/>
      <c r="I903" s="37"/>
      <c r="J903" s="58"/>
      <c r="K903" s="58"/>
      <c r="L903" s="14"/>
    </row>
    <row r="904" spans="1:12" ht="409.6" hidden="1" customHeight="1" x14ac:dyDescent="0.25">
      <c r="A904" s="47" t="s">
        <v>7</v>
      </c>
      <c r="B904" s="47" t="s">
        <v>219</v>
      </c>
      <c r="C904" s="14">
        <f>SUBTOTAL(9,C905:C907)</f>
        <v>0</v>
      </c>
      <c r="D904" s="14">
        <f>SUBTOTAL(9,D905:D907)</f>
        <v>9300</v>
      </c>
      <c r="E904" s="14">
        <f>SUBTOTAL(9,E905:E907)</f>
        <v>0</v>
      </c>
      <c r="F904" s="14">
        <f>G904-D904</f>
        <v>-9300</v>
      </c>
      <c r="G904" s="14">
        <f>SUBTOTAL(9,G905:G907)</f>
        <v>0</v>
      </c>
      <c r="H904" s="37" t="str">
        <f>IF(C904&lt;&gt;0,E904/C904,"-")</f>
        <v>-</v>
      </c>
      <c r="I904" s="37">
        <f>IF(D904&lt;&gt;0,E904/D904,"-")</f>
        <v>0</v>
      </c>
      <c r="J904" s="58">
        <f>SUBTOTAL(9,J905:J907)</f>
        <v>9300</v>
      </c>
      <c r="K904" s="58">
        <f>SUBTOTAL(9,K905:K907)</f>
        <v>9300</v>
      </c>
      <c r="L904" s="14">
        <f>SUBTOTAL(9,L905:L907)</f>
        <v>0</v>
      </c>
    </row>
    <row r="905" spans="1:12" ht="30" hidden="1" customHeight="1" x14ac:dyDescent="0.25">
      <c r="A905" s="1"/>
      <c r="B905" s="1"/>
      <c r="C905" s="6"/>
      <c r="D905" s="21"/>
      <c r="E905" s="21"/>
      <c r="F905" s="21"/>
      <c r="G905" s="20"/>
      <c r="H905" s="31"/>
      <c r="I905" s="31"/>
      <c r="J905" s="51"/>
      <c r="K905" s="51"/>
      <c r="L905" s="20"/>
    </row>
    <row r="906" spans="1:12" ht="15" customHeight="1" x14ac:dyDescent="0.25">
      <c r="A906" s="48" t="s">
        <v>7</v>
      </c>
      <c r="B906" s="48" t="s">
        <v>219</v>
      </c>
      <c r="C906" s="3">
        <v>0</v>
      </c>
      <c r="D906" s="3">
        <v>9300</v>
      </c>
      <c r="E906" s="3">
        <v>0</v>
      </c>
      <c r="F906" s="3">
        <f>G906-D906</f>
        <v>-9300</v>
      </c>
      <c r="G906" s="3"/>
      <c r="H906" s="29" t="str">
        <f>IF(C906&lt;&gt;0,0/C906,"-")</f>
        <v>-</v>
      </c>
      <c r="I906" s="29">
        <f>IF(D906&lt;&gt;0,E906/D906,"-")</f>
        <v>0</v>
      </c>
      <c r="J906" s="59">
        <v>9300</v>
      </c>
      <c r="K906" s="59">
        <v>9300</v>
      </c>
      <c r="L906" s="49">
        <v>0</v>
      </c>
    </row>
    <row r="907" spans="1:12" hidden="1" x14ac:dyDescent="0.25">
      <c r="A907" s="1"/>
      <c r="B907" s="1"/>
      <c r="C907" s="6"/>
      <c r="D907" s="3"/>
      <c r="E907" s="3"/>
      <c r="F907" s="3"/>
      <c r="G907" s="3"/>
      <c r="H907" s="29"/>
      <c r="I907" s="29"/>
      <c r="J907" s="59"/>
      <c r="K907" s="59"/>
      <c r="L907" s="3"/>
    </row>
    <row r="908" spans="1:12" ht="409.6" hidden="1" customHeight="1" x14ac:dyDescent="0.25">
      <c r="A908" s="47" t="s">
        <v>8</v>
      </c>
      <c r="B908" s="47" t="s">
        <v>111</v>
      </c>
      <c r="C908" s="14">
        <f>SUBTOTAL(9,C909:C911)</f>
        <v>0</v>
      </c>
      <c r="D908" s="14">
        <f>SUBTOTAL(9,D909:D911)</f>
        <v>6640</v>
      </c>
      <c r="E908" s="14">
        <f>SUBTOTAL(9,E909:E911)</f>
        <v>3400</v>
      </c>
      <c r="F908" s="14">
        <f>G908-D908</f>
        <v>-6640</v>
      </c>
      <c r="G908" s="14">
        <f>SUBTOTAL(9,G909:G911)</f>
        <v>0</v>
      </c>
      <c r="H908" s="37" t="str">
        <f>IF(C908&lt;&gt;0,E908/C908,"-")</f>
        <v>-</v>
      </c>
      <c r="I908" s="37">
        <f>IF(D908&lt;&gt;0,E908/D908,"-")</f>
        <v>0.51204819277108438</v>
      </c>
      <c r="J908" s="58">
        <f>SUBTOTAL(9,J909:J911)</f>
        <v>6640</v>
      </c>
      <c r="K908" s="58">
        <f>SUBTOTAL(9,K909:K911)</f>
        <v>6640</v>
      </c>
      <c r="L908" s="14">
        <f>SUBTOTAL(9,L909:L911)</f>
        <v>0</v>
      </c>
    </row>
    <row r="909" spans="1:12" ht="30" hidden="1" customHeight="1" x14ac:dyDescent="0.25">
      <c r="A909" s="1"/>
      <c r="B909" s="1"/>
      <c r="C909" s="6"/>
      <c r="D909" s="21"/>
      <c r="E909" s="21"/>
      <c r="F909" s="21"/>
      <c r="G909" s="20"/>
      <c r="H909" s="31"/>
      <c r="I909" s="31"/>
      <c r="J909" s="51"/>
      <c r="K909" s="51"/>
      <c r="L909" s="20"/>
    </row>
    <row r="910" spans="1:12" ht="15" customHeight="1" x14ac:dyDescent="0.25">
      <c r="A910" s="48" t="s">
        <v>8</v>
      </c>
      <c r="B910" s="48" t="s">
        <v>111</v>
      </c>
      <c r="C910" s="3">
        <v>0</v>
      </c>
      <c r="D910" s="3">
        <v>6640</v>
      </c>
      <c r="E910" s="3">
        <v>3400</v>
      </c>
      <c r="F910" s="3">
        <f>G910-D910</f>
        <v>-6640</v>
      </c>
      <c r="G910" s="3"/>
      <c r="H910" s="29" t="str">
        <f>IF(C910&lt;&gt;0,0/C910,"-")</f>
        <v>-</v>
      </c>
      <c r="I910" s="29">
        <f>IF(D910&lt;&gt;0,E910/D910,"-")</f>
        <v>0.51204819277108438</v>
      </c>
      <c r="J910" s="59">
        <v>6640</v>
      </c>
      <c r="K910" s="59">
        <v>6640</v>
      </c>
      <c r="L910" s="49">
        <v>0</v>
      </c>
    </row>
    <row r="911" spans="1:12" hidden="1" x14ac:dyDescent="0.25">
      <c r="A911" s="1"/>
      <c r="B911" s="1"/>
      <c r="C911" s="6"/>
      <c r="D911" s="3"/>
      <c r="E911" s="3"/>
      <c r="F911" s="3"/>
      <c r="G911" s="3"/>
      <c r="H911" s="29"/>
      <c r="I911" s="29"/>
      <c r="J911" s="59"/>
      <c r="K911" s="59"/>
      <c r="L911" s="3"/>
    </row>
    <row r="912" spans="1:12" hidden="1" x14ac:dyDescent="0.25">
      <c r="A912" s="1"/>
      <c r="B912" s="1"/>
      <c r="C912" s="6"/>
      <c r="D912" s="6"/>
      <c r="E912" s="6"/>
      <c r="F912" s="6"/>
      <c r="G912" s="20"/>
      <c r="H912" s="31"/>
      <c r="I912" s="31"/>
      <c r="J912" s="51"/>
      <c r="K912" s="51"/>
      <c r="L912" s="20"/>
    </row>
    <row r="913" spans="1:12" ht="20.100000000000001" hidden="1" customHeight="1" x14ac:dyDescent="0.25">
      <c r="A913" s="1"/>
      <c r="B913" s="1"/>
      <c r="C913" s="6"/>
      <c r="D913" s="6"/>
      <c r="E913" s="6"/>
      <c r="F913" s="6"/>
      <c r="G913" s="20"/>
      <c r="H913" s="31"/>
      <c r="I913" s="31"/>
      <c r="J913" s="51"/>
      <c r="K913" s="51"/>
      <c r="L913" s="20"/>
    </row>
    <row r="914" spans="1:12" ht="20.100000000000001" hidden="1" customHeight="1" x14ac:dyDescent="0.25">
      <c r="A914" s="1"/>
      <c r="B914" s="1"/>
      <c r="C914" s="6"/>
      <c r="D914" s="6"/>
      <c r="E914" s="6"/>
      <c r="F914" s="6"/>
      <c r="G914" s="20"/>
      <c r="H914" s="31"/>
      <c r="I914" s="31"/>
      <c r="J914" s="51"/>
      <c r="K914" s="51"/>
      <c r="L914" s="20"/>
    </row>
    <row r="915" spans="1:12" ht="18" customHeight="1" x14ac:dyDescent="0.25">
      <c r="A915" s="44" t="s">
        <v>86</v>
      </c>
      <c r="B915" s="44" t="s">
        <v>185</v>
      </c>
      <c r="C915" s="26">
        <f>SUBTOTAL(9,C916:C927)</f>
        <v>0</v>
      </c>
      <c r="D915" s="26">
        <f>SUBTOTAL(9,D916:D927)</f>
        <v>4215</v>
      </c>
      <c r="E915" s="26">
        <f>SUBTOTAL(9,E916:E927)</f>
        <v>23118.76</v>
      </c>
      <c r="F915" s="26">
        <f>G915-D915</f>
        <v>-4215</v>
      </c>
      <c r="G915" s="26">
        <f>SUBTOTAL(9,G916:G927)</f>
        <v>0</v>
      </c>
      <c r="H915" s="34" t="str">
        <f>IF(C915&lt;&gt;0,E915/C915,"-")</f>
        <v>-</v>
      </c>
      <c r="I915" s="34">
        <f>IF(D915&lt;&gt;0,E915/D915,"-")</f>
        <v>5.4848778173190977</v>
      </c>
      <c r="J915" s="55">
        <f>SUBTOTAL(9,J916:J927)</f>
        <v>4215</v>
      </c>
      <c r="K915" s="55">
        <f>SUBTOTAL(9,K916:K927)</f>
        <v>4215</v>
      </c>
      <c r="L915" s="26">
        <f>SUBTOTAL(9,L916:L927)</f>
        <v>0</v>
      </c>
    </row>
    <row r="916" spans="1:12" ht="30" hidden="1" customHeight="1" x14ac:dyDescent="0.25">
      <c r="A916" s="1"/>
      <c r="B916" s="1"/>
      <c r="C916" s="6"/>
      <c r="D916" s="13"/>
      <c r="E916" s="13"/>
      <c r="F916" s="13"/>
      <c r="G916" s="20"/>
      <c r="H916" s="31"/>
      <c r="I916" s="31"/>
      <c r="J916" s="51"/>
      <c r="K916" s="51"/>
      <c r="L916" s="20"/>
    </row>
    <row r="917" spans="1:12" ht="18" customHeight="1" x14ac:dyDescent="0.25">
      <c r="A917" s="45" t="s">
        <v>2</v>
      </c>
      <c r="B917" s="45" t="s">
        <v>150</v>
      </c>
      <c r="C917" s="27">
        <f>SUBTOTAL(9,C918:C926)</f>
        <v>0</v>
      </c>
      <c r="D917" s="27">
        <f>SUBTOTAL(9,D918:D926)</f>
        <v>4215</v>
      </c>
      <c r="E917" s="27">
        <f>SUBTOTAL(9,E918:E926)</f>
        <v>23118.76</v>
      </c>
      <c r="F917" s="27">
        <f>G917-D917</f>
        <v>-4215</v>
      </c>
      <c r="G917" s="27">
        <f>SUBTOTAL(9,G918:G926)</f>
        <v>0</v>
      </c>
      <c r="H917" s="35" t="str">
        <f>IF(C917&lt;&gt;0,E917/C917,"-")</f>
        <v>-</v>
      </c>
      <c r="I917" s="35">
        <f>IF(D917&lt;&gt;0,E917/D917,"-")</f>
        <v>5.4848778173190977</v>
      </c>
      <c r="J917" s="56">
        <f>SUBTOTAL(9,J918:J926)</f>
        <v>4215</v>
      </c>
      <c r="K917" s="56">
        <f>SUBTOTAL(9,K918:K926)</f>
        <v>4215</v>
      </c>
      <c r="L917" s="27">
        <f>SUBTOTAL(9,L918:L926)</f>
        <v>0</v>
      </c>
    </row>
    <row r="918" spans="1:12" ht="30" hidden="1" customHeight="1" x14ac:dyDescent="0.25">
      <c r="A918" s="1"/>
      <c r="B918" s="1"/>
      <c r="C918" s="6"/>
      <c r="D918" s="14"/>
      <c r="E918" s="14"/>
      <c r="F918" s="14"/>
      <c r="G918" s="20"/>
      <c r="H918" s="31"/>
      <c r="I918" s="31"/>
      <c r="J918" s="51"/>
      <c r="K918" s="51"/>
      <c r="L918" s="20"/>
    </row>
    <row r="919" spans="1:12" ht="18" customHeight="1" x14ac:dyDescent="0.25">
      <c r="A919" s="46" t="s">
        <v>0</v>
      </c>
      <c r="B919" s="46" t="s">
        <v>119</v>
      </c>
      <c r="C919" s="25">
        <f>SUBTOTAL(9,C920:C925)</f>
        <v>0</v>
      </c>
      <c r="D919" s="25">
        <f>SUBTOTAL(9,D920:D925)</f>
        <v>4215</v>
      </c>
      <c r="E919" s="25">
        <f>SUBTOTAL(9,E920:E925)</f>
        <v>23118.76</v>
      </c>
      <c r="F919" s="25">
        <f>G919-D919</f>
        <v>-4215</v>
      </c>
      <c r="G919" s="25">
        <f>SUBTOTAL(9,G920:G925)</f>
        <v>0</v>
      </c>
      <c r="H919" s="36" t="str">
        <f>IF(C919&lt;&gt;0,E919/C919,"-")</f>
        <v>-</v>
      </c>
      <c r="I919" s="36">
        <f>IF(D919&lt;&gt;0,E919/D919,"-")</f>
        <v>5.4848778173190977</v>
      </c>
      <c r="J919" s="57">
        <f>SUBTOTAL(9,J920:J925)</f>
        <v>4215</v>
      </c>
      <c r="K919" s="57">
        <f>SUBTOTAL(9,K920:K925)</f>
        <v>4215</v>
      </c>
      <c r="L919" s="25">
        <f>SUBTOTAL(9,L920:L925)</f>
        <v>0</v>
      </c>
    </row>
    <row r="920" spans="1:12" ht="22.5" hidden="1" customHeight="1" x14ac:dyDescent="0.25">
      <c r="A920" s="1"/>
      <c r="B920" s="1"/>
      <c r="C920" s="6"/>
      <c r="D920" s="14"/>
      <c r="E920" s="14"/>
      <c r="F920" s="14"/>
      <c r="G920" s="14"/>
      <c r="H920" s="37"/>
      <c r="I920" s="37"/>
      <c r="J920" s="58"/>
      <c r="K920" s="58"/>
      <c r="L920" s="14"/>
    </row>
    <row r="921" spans="1:12" ht="409.6" hidden="1" customHeight="1" x14ac:dyDescent="0.25">
      <c r="A921" s="47" t="s">
        <v>8</v>
      </c>
      <c r="B921" s="47" t="s">
        <v>111</v>
      </c>
      <c r="C921" s="14">
        <f>SUBTOTAL(9,C922:C924)</f>
        <v>0</v>
      </c>
      <c r="D921" s="14">
        <f>SUBTOTAL(9,D922:D924)</f>
        <v>4215</v>
      </c>
      <c r="E921" s="14">
        <f>SUBTOTAL(9,E922:E924)</f>
        <v>23118.76</v>
      </c>
      <c r="F921" s="14">
        <f>G921-D921</f>
        <v>-4215</v>
      </c>
      <c r="G921" s="14">
        <f>SUBTOTAL(9,G922:G924)</f>
        <v>0</v>
      </c>
      <c r="H921" s="37" t="str">
        <f>IF(C921&lt;&gt;0,E921/C921,"-")</f>
        <v>-</v>
      </c>
      <c r="I921" s="37">
        <f>IF(D921&lt;&gt;0,E921/D921,"-")</f>
        <v>5.4848778173190977</v>
      </c>
      <c r="J921" s="58">
        <f>SUBTOTAL(9,J922:J924)</f>
        <v>4215</v>
      </c>
      <c r="K921" s="58">
        <f>SUBTOTAL(9,K922:K924)</f>
        <v>4215</v>
      </c>
      <c r="L921" s="14">
        <f>SUBTOTAL(9,L922:L924)</f>
        <v>0</v>
      </c>
    </row>
    <row r="922" spans="1:12" ht="30" hidden="1" customHeight="1" x14ac:dyDescent="0.25">
      <c r="A922" s="1"/>
      <c r="B922" s="1"/>
      <c r="C922" s="6"/>
      <c r="D922" s="21"/>
      <c r="E922" s="21"/>
      <c r="F922" s="21"/>
      <c r="G922" s="20"/>
      <c r="H922" s="31"/>
      <c r="I922" s="31"/>
      <c r="J922" s="51"/>
      <c r="K922" s="51"/>
      <c r="L922" s="20"/>
    </row>
    <row r="923" spans="1:12" ht="15" customHeight="1" x14ac:dyDescent="0.25">
      <c r="A923" s="48" t="s">
        <v>8</v>
      </c>
      <c r="B923" s="48" t="s">
        <v>111</v>
      </c>
      <c r="C923" s="3">
        <v>0</v>
      </c>
      <c r="D923" s="3">
        <v>4215</v>
      </c>
      <c r="E923" s="3">
        <v>23118.76</v>
      </c>
      <c r="F923" s="3">
        <f>G923-D923</f>
        <v>-4215</v>
      </c>
      <c r="G923" s="3"/>
      <c r="H923" s="29" t="str">
        <f>IF(C923&lt;&gt;0,0/C923,"-")</f>
        <v>-</v>
      </c>
      <c r="I923" s="29">
        <f>IF(D923&lt;&gt;0,E923/D923,"-")</f>
        <v>5.4848778173190977</v>
      </c>
      <c r="J923" s="59">
        <v>4215</v>
      </c>
      <c r="K923" s="59">
        <v>4215</v>
      </c>
      <c r="L923" s="49">
        <v>0</v>
      </c>
    </row>
    <row r="924" spans="1:12" hidden="1" x14ac:dyDescent="0.25">
      <c r="A924" s="1"/>
      <c r="B924" s="1"/>
      <c r="C924" s="6"/>
      <c r="D924" s="3"/>
      <c r="E924" s="3"/>
      <c r="F924" s="3"/>
      <c r="G924" s="3"/>
      <c r="H924" s="29"/>
      <c r="I924" s="29"/>
      <c r="J924" s="59"/>
      <c r="K924" s="59"/>
      <c r="L924" s="3"/>
    </row>
    <row r="925" spans="1:12" hidden="1" x14ac:dyDescent="0.25">
      <c r="A925" s="1"/>
      <c r="B925" s="1"/>
      <c r="C925" s="6"/>
      <c r="D925" s="6"/>
      <c r="E925" s="6"/>
      <c r="F925" s="6"/>
      <c r="G925" s="20"/>
      <c r="H925" s="31"/>
      <c r="I925" s="31"/>
      <c r="J925" s="51"/>
      <c r="K925" s="51"/>
      <c r="L925" s="20"/>
    </row>
    <row r="926" spans="1:12" ht="20.100000000000001" hidden="1" customHeight="1" x14ac:dyDescent="0.25">
      <c r="A926" s="1"/>
      <c r="B926" s="1"/>
      <c r="C926" s="6"/>
      <c r="D926" s="6"/>
      <c r="E926" s="6"/>
      <c r="F926" s="6"/>
      <c r="G926" s="20"/>
      <c r="H926" s="31"/>
      <c r="I926" s="31"/>
      <c r="J926" s="51"/>
      <c r="K926" s="51"/>
      <c r="L926" s="20"/>
    </row>
    <row r="927" spans="1:12" ht="20.100000000000001" hidden="1" customHeight="1" x14ac:dyDescent="0.25">
      <c r="A927" s="1"/>
      <c r="B927" s="1"/>
      <c r="C927" s="6"/>
      <c r="D927" s="6"/>
      <c r="E927" s="6"/>
      <c r="F927" s="6"/>
      <c r="G927" s="20"/>
      <c r="H927" s="31"/>
      <c r="I927" s="31"/>
      <c r="J927" s="51"/>
      <c r="K927" s="51"/>
      <c r="L927" s="20"/>
    </row>
    <row r="928" spans="1:12" ht="20.100000000000001" hidden="1" customHeight="1" x14ac:dyDescent="0.25">
      <c r="A928" s="1"/>
      <c r="B928" s="1"/>
      <c r="C928" s="6"/>
      <c r="D928" s="6"/>
      <c r="E928" s="6"/>
      <c r="F928" s="6"/>
      <c r="G928" s="20"/>
      <c r="H928" s="31"/>
      <c r="I928" s="31"/>
      <c r="J928" s="51"/>
      <c r="K928" s="51"/>
      <c r="L928" s="20"/>
    </row>
    <row r="929" spans="1:12" ht="20.100000000000001" hidden="1" customHeight="1" x14ac:dyDescent="0.25">
      <c r="A929" s="1"/>
      <c r="B929" s="1"/>
      <c r="C929" s="6"/>
      <c r="D929" s="6"/>
      <c r="E929" s="6"/>
      <c r="F929" s="6"/>
      <c r="G929" s="20"/>
      <c r="H929" s="31"/>
      <c r="I929" s="31"/>
      <c r="J929" s="51"/>
      <c r="K929" s="51"/>
      <c r="L929" s="20"/>
    </row>
    <row r="930" spans="1:12" s="16" customFormat="1" ht="18" customHeight="1" x14ac:dyDescent="0.25">
      <c r="A930" s="42" t="s">
        <v>49</v>
      </c>
      <c r="B930" s="42" t="s">
        <v>141</v>
      </c>
      <c r="C930" s="23">
        <f>SUBTOTAL(9,C931:C961)</f>
        <v>0</v>
      </c>
      <c r="D930" s="23">
        <f>SUBTOTAL(9,D931:D961)</f>
        <v>41120</v>
      </c>
      <c r="E930" s="23">
        <f>SUBTOTAL(9,E931:E961)</f>
        <v>223000</v>
      </c>
      <c r="F930" s="23">
        <f>G930-D930</f>
        <v>-41120</v>
      </c>
      <c r="G930" s="23">
        <f>SUBTOTAL(9,G931:G961)</f>
        <v>0</v>
      </c>
      <c r="H930" s="32" t="str">
        <f>IF(C930&lt;&gt;0,E930/C930,"-")</f>
        <v>-</v>
      </c>
      <c r="I930" s="32">
        <f>IF(D930&lt;&gt;0,E930/D930,"-")</f>
        <v>5.4231517509727629</v>
      </c>
      <c r="J930" s="53">
        <f>SUBTOTAL(9,J931:J961)</f>
        <v>41120</v>
      </c>
      <c r="K930" s="53">
        <f>SUBTOTAL(9,K931:K961)</f>
        <v>41120</v>
      </c>
      <c r="L930" s="23">
        <f>SUBTOTAL(9,L931:L961)</f>
        <v>0</v>
      </c>
    </row>
    <row r="931" spans="1:12" ht="30" hidden="1" customHeight="1" x14ac:dyDescent="0.25">
      <c r="A931" s="1"/>
      <c r="B931" s="1"/>
      <c r="C931" s="6"/>
      <c r="D931" s="11"/>
      <c r="E931" s="11"/>
      <c r="F931" s="11"/>
      <c r="G931" s="20"/>
      <c r="H931" s="31"/>
      <c r="I931" s="31"/>
      <c r="J931" s="51"/>
      <c r="K931" s="51"/>
      <c r="L931" s="20"/>
    </row>
    <row r="932" spans="1:12" ht="18" customHeight="1" x14ac:dyDescent="0.25">
      <c r="A932" s="43" t="s">
        <v>53</v>
      </c>
      <c r="B932" s="43" t="s">
        <v>115</v>
      </c>
      <c r="C932" s="24">
        <f>SUBTOTAL(9,C933:C960)</f>
        <v>0</v>
      </c>
      <c r="D932" s="24">
        <f>SUBTOTAL(9,D933:D960)</f>
        <v>41120</v>
      </c>
      <c r="E932" s="24">
        <f>SUBTOTAL(9,E933:E960)</f>
        <v>223000</v>
      </c>
      <c r="F932" s="24">
        <f>G932-D932</f>
        <v>-41120</v>
      </c>
      <c r="G932" s="24">
        <f>SUBTOTAL(9,G933:G960)</f>
        <v>0</v>
      </c>
      <c r="H932" s="33" t="str">
        <f>IF(C932&lt;&gt;0,E932/C932,"-")</f>
        <v>-</v>
      </c>
      <c r="I932" s="33">
        <f>IF(D932&lt;&gt;0,E932/D932,"-")</f>
        <v>5.4231517509727629</v>
      </c>
      <c r="J932" s="54">
        <f>SUBTOTAL(9,J933:J960)</f>
        <v>41120</v>
      </c>
      <c r="K932" s="54">
        <f>SUBTOTAL(9,K933:K960)</f>
        <v>41120</v>
      </c>
      <c r="L932" s="24">
        <f>SUBTOTAL(9,L933:L960)</f>
        <v>0</v>
      </c>
    </row>
    <row r="933" spans="1:12" ht="30" hidden="1" customHeight="1" x14ac:dyDescent="0.25">
      <c r="A933" s="1"/>
      <c r="B933" s="1"/>
      <c r="C933" s="6"/>
      <c r="D933" s="12"/>
      <c r="E933" s="12"/>
      <c r="F933" s="12"/>
      <c r="G933" s="20"/>
      <c r="H933" s="31"/>
      <c r="I933" s="31"/>
      <c r="J933" s="51"/>
      <c r="K933" s="51"/>
      <c r="L933" s="20"/>
    </row>
    <row r="934" spans="1:12" ht="18" customHeight="1" x14ac:dyDescent="0.25">
      <c r="A934" s="44" t="s">
        <v>88</v>
      </c>
      <c r="B934" s="44" t="s">
        <v>169</v>
      </c>
      <c r="C934" s="26">
        <f>SUBTOTAL(9,C935:C946)</f>
        <v>0</v>
      </c>
      <c r="D934" s="26">
        <f>SUBTOTAL(9,D935:D946)</f>
        <v>7935</v>
      </c>
      <c r="E934" s="26">
        <f>SUBTOTAL(9,E935:E946)</f>
        <v>23000</v>
      </c>
      <c r="F934" s="26">
        <f>G934-D934</f>
        <v>-7935</v>
      </c>
      <c r="G934" s="26">
        <f>SUBTOTAL(9,G935:G946)</f>
        <v>0</v>
      </c>
      <c r="H934" s="34" t="str">
        <f>IF(C934&lt;&gt;0,E934/C934,"-")</f>
        <v>-</v>
      </c>
      <c r="I934" s="34">
        <f>IF(D934&lt;&gt;0,E934/D934,"-")</f>
        <v>2.8985507246376812</v>
      </c>
      <c r="J934" s="55">
        <f>SUBTOTAL(9,J935:J946)</f>
        <v>7935</v>
      </c>
      <c r="K934" s="55">
        <f>SUBTOTAL(9,K935:K946)</f>
        <v>7935</v>
      </c>
      <c r="L934" s="26">
        <f>SUBTOTAL(9,L935:L946)</f>
        <v>0</v>
      </c>
    </row>
    <row r="935" spans="1:12" ht="30" hidden="1" customHeight="1" x14ac:dyDescent="0.25">
      <c r="A935" s="1"/>
      <c r="B935" s="1"/>
      <c r="C935" s="6"/>
      <c r="D935" s="13"/>
      <c r="E935" s="13"/>
      <c r="F935" s="13"/>
      <c r="G935" s="20"/>
      <c r="H935" s="31"/>
      <c r="I935" s="31"/>
      <c r="J935" s="51"/>
      <c r="K935" s="51"/>
      <c r="L935" s="20"/>
    </row>
    <row r="936" spans="1:12" ht="18" customHeight="1" x14ac:dyDescent="0.25">
      <c r="A936" s="45" t="s">
        <v>2</v>
      </c>
      <c r="B936" s="45" t="s">
        <v>150</v>
      </c>
      <c r="C936" s="27">
        <f>SUBTOTAL(9,C937:C945)</f>
        <v>0</v>
      </c>
      <c r="D936" s="27">
        <f>SUBTOTAL(9,D937:D945)</f>
        <v>7935</v>
      </c>
      <c r="E936" s="27">
        <f>SUBTOTAL(9,E937:E945)</f>
        <v>23000</v>
      </c>
      <c r="F936" s="27">
        <f>G936-D936</f>
        <v>-7935</v>
      </c>
      <c r="G936" s="27">
        <f>SUBTOTAL(9,G937:G945)</f>
        <v>0</v>
      </c>
      <c r="H936" s="35" t="str">
        <f>IF(C936&lt;&gt;0,E936/C936,"-")</f>
        <v>-</v>
      </c>
      <c r="I936" s="35">
        <f>IF(D936&lt;&gt;0,E936/D936,"-")</f>
        <v>2.8985507246376812</v>
      </c>
      <c r="J936" s="56">
        <f>SUBTOTAL(9,J937:J945)</f>
        <v>7935</v>
      </c>
      <c r="K936" s="56">
        <f>SUBTOTAL(9,K937:K945)</f>
        <v>7935</v>
      </c>
      <c r="L936" s="27">
        <f>SUBTOTAL(9,L937:L945)</f>
        <v>0</v>
      </c>
    </row>
    <row r="937" spans="1:12" ht="30" hidden="1" customHeight="1" x14ac:dyDescent="0.25">
      <c r="A937" s="1"/>
      <c r="B937" s="1"/>
      <c r="C937" s="6"/>
      <c r="D937" s="14"/>
      <c r="E937" s="14"/>
      <c r="F937" s="14"/>
      <c r="G937" s="20"/>
      <c r="H937" s="31"/>
      <c r="I937" s="31"/>
      <c r="J937" s="51"/>
      <c r="K937" s="51"/>
      <c r="L937" s="20"/>
    </row>
    <row r="938" spans="1:12" ht="18" customHeight="1" x14ac:dyDescent="0.25">
      <c r="A938" s="46" t="s">
        <v>0</v>
      </c>
      <c r="B938" s="46" t="s">
        <v>119</v>
      </c>
      <c r="C938" s="25">
        <f>SUBTOTAL(9,C939:C944)</f>
        <v>0</v>
      </c>
      <c r="D938" s="25">
        <f>SUBTOTAL(9,D939:D944)</f>
        <v>7935</v>
      </c>
      <c r="E938" s="25">
        <f>SUBTOTAL(9,E939:E944)</f>
        <v>23000</v>
      </c>
      <c r="F938" s="25">
        <f>G938-D938</f>
        <v>-7935</v>
      </c>
      <c r="G938" s="25">
        <f>SUBTOTAL(9,G939:G944)</f>
        <v>0</v>
      </c>
      <c r="H938" s="36" t="str">
        <f>IF(C938&lt;&gt;0,E938/C938,"-")</f>
        <v>-</v>
      </c>
      <c r="I938" s="36">
        <f>IF(D938&lt;&gt;0,E938/D938,"-")</f>
        <v>2.8985507246376812</v>
      </c>
      <c r="J938" s="57">
        <f>SUBTOTAL(9,J939:J944)</f>
        <v>7935</v>
      </c>
      <c r="K938" s="57">
        <f>SUBTOTAL(9,K939:K944)</f>
        <v>7935</v>
      </c>
      <c r="L938" s="25">
        <f>SUBTOTAL(9,L939:L944)</f>
        <v>0</v>
      </c>
    </row>
    <row r="939" spans="1:12" ht="22.5" hidden="1" customHeight="1" x14ac:dyDescent="0.25">
      <c r="A939" s="1"/>
      <c r="B939" s="1"/>
      <c r="C939" s="6"/>
      <c r="D939" s="14"/>
      <c r="E939" s="14"/>
      <c r="F939" s="14"/>
      <c r="G939" s="14"/>
      <c r="H939" s="37"/>
      <c r="I939" s="37"/>
      <c r="J939" s="58"/>
      <c r="K939" s="58"/>
      <c r="L939" s="14"/>
    </row>
    <row r="940" spans="1:12" ht="409.6" hidden="1" customHeight="1" x14ac:dyDescent="0.25">
      <c r="A940" s="47" t="s">
        <v>7</v>
      </c>
      <c r="B940" s="47" t="s">
        <v>219</v>
      </c>
      <c r="C940" s="14">
        <f>SUBTOTAL(9,C941:C943)</f>
        <v>0</v>
      </c>
      <c r="D940" s="14">
        <f>SUBTOTAL(9,D941:D943)</f>
        <v>7935</v>
      </c>
      <c r="E940" s="14">
        <f>SUBTOTAL(9,E941:E943)</f>
        <v>23000</v>
      </c>
      <c r="F940" s="14">
        <f>G940-D940</f>
        <v>-7935</v>
      </c>
      <c r="G940" s="14">
        <f>SUBTOTAL(9,G941:G943)</f>
        <v>0</v>
      </c>
      <c r="H940" s="37" t="str">
        <f>IF(C940&lt;&gt;0,E940/C940,"-")</f>
        <v>-</v>
      </c>
      <c r="I940" s="37">
        <f>IF(D940&lt;&gt;0,E940/D940,"-")</f>
        <v>2.8985507246376812</v>
      </c>
      <c r="J940" s="58">
        <f>SUBTOTAL(9,J941:J943)</f>
        <v>7935</v>
      </c>
      <c r="K940" s="58">
        <f>SUBTOTAL(9,K941:K943)</f>
        <v>7935</v>
      </c>
      <c r="L940" s="14">
        <f>SUBTOTAL(9,L941:L943)</f>
        <v>0</v>
      </c>
    </row>
    <row r="941" spans="1:12" ht="30" hidden="1" customHeight="1" x14ac:dyDescent="0.25">
      <c r="A941" s="1"/>
      <c r="B941" s="1"/>
      <c r="C941" s="6"/>
      <c r="D941" s="21"/>
      <c r="E941" s="21"/>
      <c r="F941" s="21"/>
      <c r="G941" s="20"/>
      <c r="H941" s="31"/>
      <c r="I941" s="31"/>
      <c r="J941" s="51"/>
      <c r="K941" s="51"/>
      <c r="L941" s="20"/>
    </row>
    <row r="942" spans="1:12" ht="15" customHeight="1" x14ac:dyDescent="0.25">
      <c r="A942" s="48" t="s">
        <v>7</v>
      </c>
      <c r="B942" s="48" t="s">
        <v>219</v>
      </c>
      <c r="C942" s="3">
        <v>0</v>
      </c>
      <c r="D942" s="3">
        <v>7935</v>
      </c>
      <c r="E942" s="3">
        <v>23000</v>
      </c>
      <c r="F942" s="3">
        <f>G942-D942</f>
        <v>-7935</v>
      </c>
      <c r="G942" s="3"/>
      <c r="H942" s="29" t="str">
        <f>IF(C942&lt;&gt;0,0/C942,"-")</f>
        <v>-</v>
      </c>
      <c r="I942" s="29">
        <f>IF(D942&lt;&gt;0,E942/D942,"-")</f>
        <v>2.8985507246376812</v>
      </c>
      <c r="J942" s="59">
        <v>7935</v>
      </c>
      <c r="K942" s="59">
        <v>7935</v>
      </c>
      <c r="L942" s="49">
        <v>0</v>
      </c>
    </row>
    <row r="943" spans="1:12" hidden="1" x14ac:dyDescent="0.25">
      <c r="A943" s="1"/>
      <c r="B943" s="1"/>
      <c r="C943" s="6"/>
      <c r="D943" s="3"/>
      <c r="E943" s="3"/>
      <c r="F943" s="3"/>
      <c r="G943" s="3"/>
      <c r="H943" s="29"/>
      <c r="I943" s="29"/>
      <c r="J943" s="59"/>
      <c r="K943" s="59"/>
      <c r="L943" s="3"/>
    </row>
    <row r="944" spans="1:12" hidden="1" x14ac:dyDescent="0.25">
      <c r="A944" s="1"/>
      <c r="B944" s="1"/>
      <c r="C944" s="6"/>
      <c r="D944" s="6"/>
      <c r="E944" s="6"/>
      <c r="F944" s="6"/>
      <c r="G944" s="20"/>
      <c r="H944" s="31"/>
      <c r="I944" s="31"/>
      <c r="J944" s="51"/>
      <c r="K944" s="51"/>
      <c r="L944" s="20"/>
    </row>
    <row r="945" spans="1:12" ht="20.100000000000001" hidden="1" customHeight="1" x14ac:dyDescent="0.25">
      <c r="A945" s="1"/>
      <c r="B945" s="1"/>
      <c r="C945" s="6"/>
      <c r="D945" s="6"/>
      <c r="E945" s="6"/>
      <c r="F945" s="6"/>
      <c r="G945" s="20"/>
      <c r="H945" s="31"/>
      <c r="I945" s="31"/>
      <c r="J945" s="51"/>
      <c r="K945" s="51"/>
      <c r="L945" s="20"/>
    </row>
    <row r="946" spans="1:12" ht="20.100000000000001" hidden="1" customHeight="1" x14ac:dyDescent="0.25">
      <c r="A946" s="1"/>
      <c r="B946" s="1"/>
      <c r="C946" s="6"/>
      <c r="D946" s="6"/>
      <c r="E946" s="6"/>
      <c r="F946" s="6"/>
      <c r="G946" s="20"/>
      <c r="H946" s="31"/>
      <c r="I946" s="31"/>
      <c r="J946" s="51"/>
      <c r="K946" s="51"/>
      <c r="L946" s="20"/>
    </row>
    <row r="947" spans="1:12" ht="18" customHeight="1" x14ac:dyDescent="0.25">
      <c r="A947" s="44" t="s">
        <v>89</v>
      </c>
      <c r="B947" s="44" t="s">
        <v>209</v>
      </c>
      <c r="C947" s="26">
        <f>SUBTOTAL(9,C948:C959)</f>
        <v>0</v>
      </c>
      <c r="D947" s="26">
        <f>SUBTOTAL(9,D948:D959)</f>
        <v>33185</v>
      </c>
      <c r="E947" s="26">
        <f>SUBTOTAL(9,E948:E959)</f>
        <v>200000</v>
      </c>
      <c r="F947" s="26">
        <f>G947-D947</f>
        <v>-33185</v>
      </c>
      <c r="G947" s="26">
        <f>SUBTOTAL(9,G948:G959)</f>
        <v>0</v>
      </c>
      <c r="H947" s="34" t="str">
        <f>IF(C947&lt;&gt;0,E947/C947,"-")</f>
        <v>-</v>
      </c>
      <c r="I947" s="34">
        <f>IF(D947&lt;&gt;0,E947/D947,"-")</f>
        <v>6.0268193460901012</v>
      </c>
      <c r="J947" s="55">
        <f>SUBTOTAL(9,J948:J959)</f>
        <v>33185</v>
      </c>
      <c r="K947" s="55">
        <f>SUBTOTAL(9,K948:K959)</f>
        <v>33185</v>
      </c>
      <c r="L947" s="26">
        <f>SUBTOTAL(9,L948:L959)</f>
        <v>0</v>
      </c>
    </row>
    <row r="948" spans="1:12" ht="30" hidden="1" customHeight="1" x14ac:dyDescent="0.25">
      <c r="A948" s="1"/>
      <c r="B948" s="1"/>
      <c r="C948" s="6"/>
      <c r="D948" s="13"/>
      <c r="E948" s="13"/>
      <c r="F948" s="13"/>
      <c r="G948" s="20"/>
      <c r="H948" s="31"/>
      <c r="I948" s="31"/>
      <c r="J948" s="51"/>
      <c r="K948" s="51"/>
      <c r="L948" s="20"/>
    </row>
    <row r="949" spans="1:12" ht="18" customHeight="1" x14ac:dyDescent="0.25">
      <c r="A949" s="45" t="s">
        <v>2</v>
      </c>
      <c r="B949" s="45" t="s">
        <v>150</v>
      </c>
      <c r="C949" s="27">
        <f>SUBTOTAL(9,C950:C958)</f>
        <v>0</v>
      </c>
      <c r="D949" s="27">
        <f>SUBTOTAL(9,D950:D958)</f>
        <v>33185</v>
      </c>
      <c r="E949" s="27">
        <f>SUBTOTAL(9,E950:E958)</f>
        <v>200000</v>
      </c>
      <c r="F949" s="27">
        <f>G949-D949</f>
        <v>-33185</v>
      </c>
      <c r="G949" s="27">
        <f>SUBTOTAL(9,G950:G958)</f>
        <v>0</v>
      </c>
      <c r="H949" s="35" t="str">
        <f>IF(C949&lt;&gt;0,E949/C949,"-")</f>
        <v>-</v>
      </c>
      <c r="I949" s="35">
        <f>IF(D949&lt;&gt;0,E949/D949,"-")</f>
        <v>6.0268193460901012</v>
      </c>
      <c r="J949" s="56">
        <f>SUBTOTAL(9,J950:J958)</f>
        <v>33185</v>
      </c>
      <c r="K949" s="56">
        <f>SUBTOTAL(9,K950:K958)</f>
        <v>33185</v>
      </c>
      <c r="L949" s="27">
        <f>SUBTOTAL(9,L950:L958)</f>
        <v>0</v>
      </c>
    </row>
    <row r="950" spans="1:12" ht="30" hidden="1" customHeight="1" x14ac:dyDescent="0.25">
      <c r="A950" s="1"/>
      <c r="B950" s="1"/>
      <c r="C950" s="6"/>
      <c r="D950" s="14"/>
      <c r="E950" s="14"/>
      <c r="F950" s="14"/>
      <c r="G950" s="20"/>
      <c r="H950" s="31"/>
      <c r="I950" s="31"/>
      <c r="J950" s="51"/>
      <c r="K950" s="51"/>
      <c r="L950" s="20"/>
    </row>
    <row r="951" spans="1:12" ht="18" customHeight="1" x14ac:dyDescent="0.25">
      <c r="A951" s="46" t="s">
        <v>0</v>
      </c>
      <c r="B951" s="46" t="s">
        <v>119</v>
      </c>
      <c r="C951" s="25">
        <f>SUBTOTAL(9,C952:C957)</f>
        <v>0</v>
      </c>
      <c r="D951" s="25">
        <f>SUBTOTAL(9,D952:D957)</f>
        <v>33185</v>
      </c>
      <c r="E951" s="25">
        <f>SUBTOTAL(9,E952:E957)</f>
        <v>200000</v>
      </c>
      <c r="F951" s="25">
        <f>G951-D951</f>
        <v>-33185</v>
      </c>
      <c r="G951" s="25">
        <f>SUBTOTAL(9,G952:G957)</f>
        <v>0</v>
      </c>
      <c r="H951" s="36" t="str">
        <f>IF(C951&lt;&gt;0,E951/C951,"-")</f>
        <v>-</v>
      </c>
      <c r="I951" s="36">
        <f>IF(D951&lt;&gt;0,E951/D951,"-")</f>
        <v>6.0268193460901012</v>
      </c>
      <c r="J951" s="57">
        <f>SUBTOTAL(9,J952:J957)</f>
        <v>33185</v>
      </c>
      <c r="K951" s="57">
        <f>SUBTOTAL(9,K952:K957)</f>
        <v>33185</v>
      </c>
      <c r="L951" s="25">
        <f>SUBTOTAL(9,L952:L957)</f>
        <v>0</v>
      </c>
    </row>
    <row r="952" spans="1:12" ht="22.5" hidden="1" customHeight="1" x14ac:dyDescent="0.25">
      <c r="A952" s="1"/>
      <c r="B952" s="1"/>
      <c r="C952" s="6"/>
      <c r="D952" s="14"/>
      <c r="E952" s="14"/>
      <c r="F952" s="14"/>
      <c r="G952" s="14"/>
      <c r="H952" s="37"/>
      <c r="I952" s="37"/>
      <c r="J952" s="58"/>
      <c r="K952" s="58"/>
      <c r="L952" s="14"/>
    </row>
    <row r="953" spans="1:12" ht="409.6" hidden="1" customHeight="1" x14ac:dyDescent="0.25">
      <c r="A953" s="47" t="s">
        <v>7</v>
      </c>
      <c r="B953" s="47" t="s">
        <v>219</v>
      </c>
      <c r="C953" s="14">
        <f>SUBTOTAL(9,C954:C956)</f>
        <v>0</v>
      </c>
      <c r="D953" s="14">
        <f>SUBTOTAL(9,D954:D956)</f>
        <v>33185</v>
      </c>
      <c r="E953" s="14">
        <f>SUBTOTAL(9,E954:E956)</f>
        <v>200000</v>
      </c>
      <c r="F953" s="14">
        <f>G953-D953</f>
        <v>-33185</v>
      </c>
      <c r="G953" s="14">
        <f>SUBTOTAL(9,G954:G956)</f>
        <v>0</v>
      </c>
      <c r="H953" s="37" t="str">
        <f>IF(C953&lt;&gt;0,E953/C953,"-")</f>
        <v>-</v>
      </c>
      <c r="I953" s="37">
        <f>IF(D953&lt;&gt;0,E953/D953,"-")</f>
        <v>6.0268193460901012</v>
      </c>
      <c r="J953" s="58">
        <f>SUBTOTAL(9,J954:J956)</f>
        <v>33185</v>
      </c>
      <c r="K953" s="58">
        <f>SUBTOTAL(9,K954:K956)</f>
        <v>33185</v>
      </c>
      <c r="L953" s="14">
        <f>SUBTOTAL(9,L954:L956)</f>
        <v>0</v>
      </c>
    </row>
    <row r="954" spans="1:12" ht="30" hidden="1" customHeight="1" x14ac:dyDescent="0.25">
      <c r="A954" s="1"/>
      <c r="B954" s="1"/>
      <c r="C954" s="6"/>
      <c r="D954" s="21"/>
      <c r="E954" s="21"/>
      <c r="F954" s="21"/>
      <c r="G954" s="20"/>
      <c r="H954" s="31"/>
      <c r="I954" s="31"/>
      <c r="J954" s="51"/>
      <c r="K954" s="51"/>
      <c r="L954" s="20"/>
    </row>
    <row r="955" spans="1:12" ht="15" customHeight="1" x14ac:dyDescent="0.25">
      <c r="A955" s="48" t="s">
        <v>7</v>
      </c>
      <c r="B955" s="48" t="s">
        <v>219</v>
      </c>
      <c r="C955" s="3">
        <v>0</v>
      </c>
      <c r="D955" s="3">
        <v>33185</v>
      </c>
      <c r="E955" s="3">
        <v>200000</v>
      </c>
      <c r="F955" s="3">
        <f>G955-D955</f>
        <v>-33185</v>
      </c>
      <c r="G955" s="3"/>
      <c r="H955" s="29" t="str">
        <f>IF(C955&lt;&gt;0,0/C955,"-")</f>
        <v>-</v>
      </c>
      <c r="I955" s="29">
        <f>IF(D955&lt;&gt;0,E955/D955,"-")</f>
        <v>6.0268193460901012</v>
      </c>
      <c r="J955" s="59">
        <v>33185</v>
      </c>
      <c r="K955" s="59">
        <v>33185</v>
      </c>
      <c r="L955" s="49">
        <v>0</v>
      </c>
    </row>
    <row r="956" spans="1:12" hidden="1" x14ac:dyDescent="0.25">
      <c r="A956" s="1"/>
      <c r="B956" s="1"/>
      <c r="C956" s="6"/>
      <c r="D956" s="3"/>
      <c r="E956" s="3"/>
      <c r="F956" s="3"/>
      <c r="G956" s="3"/>
      <c r="H956" s="29"/>
      <c r="I956" s="29"/>
      <c r="J956" s="59"/>
      <c r="K956" s="59"/>
      <c r="L956" s="3"/>
    </row>
    <row r="957" spans="1:12" hidden="1" x14ac:dyDescent="0.25">
      <c r="A957" s="1"/>
      <c r="B957" s="1"/>
      <c r="C957" s="6"/>
      <c r="D957" s="6"/>
      <c r="E957" s="6"/>
      <c r="F957" s="6"/>
      <c r="G957" s="20"/>
      <c r="H957" s="31"/>
      <c r="I957" s="31"/>
      <c r="J957" s="51"/>
      <c r="K957" s="51"/>
      <c r="L957" s="20"/>
    </row>
    <row r="958" spans="1:12" ht="20.100000000000001" hidden="1" customHeight="1" x14ac:dyDescent="0.25">
      <c r="A958" s="1"/>
      <c r="B958" s="1"/>
      <c r="C958" s="6"/>
      <c r="D958" s="6"/>
      <c r="E958" s="6"/>
      <c r="F958" s="6"/>
      <c r="G958" s="20"/>
      <c r="H958" s="31"/>
      <c r="I958" s="31"/>
      <c r="J958" s="51"/>
      <c r="K958" s="51"/>
      <c r="L958" s="20"/>
    </row>
    <row r="959" spans="1:12" ht="20.100000000000001" hidden="1" customHeight="1" x14ac:dyDescent="0.25">
      <c r="A959" s="1"/>
      <c r="B959" s="1"/>
      <c r="C959" s="6"/>
      <c r="D959" s="6"/>
      <c r="E959" s="6"/>
      <c r="F959" s="6"/>
      <c r="G959" s="20"/>
      <c r="H959" s="31"/>
      <c r="I959" s="31"/>
      <c r="J959" s="51"/>
      <c r="K959" s="51"/>
      <c r="L959" s="20"/>
    </row>
    <row r="960" spans="1:12" ht="20.100000000000001" hidden="1" customHeight="1" x14ac:dyDescent="0.25">
      <c r="A960" s="1"/>
      <c r="B960" s="1"/>
      <c r="C960" s="6"/>
      <c r="D960" s="6"/>
      <c r="E960" s="6"/>
      <c r="F960" s="6"/>
      <c r="G960" s="20"/>
      <c r="H960" s="31"/>
      <c r="I960" s="31"/>
      <c r="J960" s="51"/>
      <c r="K960" s="51"/>
      <c r="L960" s="20"/>
    </row>
    <row r="961" spans="1:12" ht="20.100000000000001" hidden="1" customHeight="1" x14ac:dyDescent="0.25">
      <c r="A961" s="1"/>
      <c r="B961" s="1"/>
      <c r="C961" s="6"/>
      <c r="D961" s="6"/>
      <c r="E961" s="6"/>
      <c r="F961" s="6"/>
      <c r="G961" s="20"/>
      <c r="H961" s="31"/>
      <c r="I961" s="31"/>
      <c r="J961" s="51"/>
      <c r="K961" s="51"/>
      <c r="L961" s="20"/>
    </row>
    <row r="962" spans="1:12" s="16" customFormat="1" ht="18" customHeight="1" x14ac:dyDescent="0.25">
      <c r="A962" s="42" t="s">
        <v>50</v>
      </c>
      <c r="B962" s="42" t="s">
        <v>217</v>
      </c>
      <c r="C962" s="23">
        <f>SUBTOTAL(9,C963:C996)</f>
        <v>0</v>
      </c>
      <c r="D962" s="23">
        <f>SUBTOTAL(9,D963:D996)</f>
        <v>33190</v>
      </c>
      <c r="E962" s="23">
        <f>SUBTOTAL(9,E963:E996)</f>
        <v>12250</v>
      </c>
      <c r="F962" s="23">
        <f>G962-D962</f>
        <v>-33190</v>
      </c>
      <c r="G962" s="23">
        <f>SUBTOTAL(9,G963:G996)</f>
        <v>0</v>
      </c>
      <c r="H962" s="32" t="str">
        <f>IF(C962&lt;&gt;0,E962/C962,"-")</f>
        <v>-</v>
      </c>
      <c r="I962" s="32">
        <f>IF(D962&lt;&gt;0,E962/D962,"-")</f>
        <v>0.36908707442000604</v>
      </c>
      <c r="J962" s="53">
        <f>SUBTOTAL(9,J963:J996)</f>
        <v>33190</v>
      </c>
      <c r="K962" s="53">
        <f>SUBTOTAL(9,K963:K996)</f>
        <v>33190</v>
      </c>
      <c r="L962" s="23">
        <f>SUBTOTAL(9,L963:L996)</f>
        <v>0</v>
      </c>
    </row>
    <row r="963" spans="1:12" ht="30" hidden="1" customHeight="1" x14ac:dyDescent="0.25">
      <c r="A963" s="1"/>
      <c r="B963" s="1"/>
      <c r="C963" s="6"/>
      <c r="D963" s="11"/>
      <c r="E963" s="11"/>
      <c r="F963" s="11"/>
      <c r="G963" s="20"/>
      <c r="H963" s="31"/>
      <c r="I963" s="31"/>
      <c r="J963" s="51"/>
      <c r="K963" s="51"/>
      <c r="L963" s="20"/>
    </row>
    <row r="964" spans="1:12" ht="18" customHeight="1" x14ac:dyDescent="0.25">
      <c r="A964" s="43" t="s">
        <v>24</v>
      </c>
      <c r="B964" s="43" t="s">
        <v>108</v>
      </c>
      <c r="C964" s="24">
        <f>SUBTOTAL(9,C965:C979)</f>
        <v>0</v>
      </c>
      <c r="D964" s="24">
        <f>SUBTOTAL(9,D965:D979)</f>
        <v>26550</v>
      </c>
      <c r="E964" s="24">
        <f>SUBTOTAL(9,E965:E979)</f>
        <v>12250</v>
      </c>
      <c r="F964" s="24">
        <f>G964-D964</f>
        <v>-26550</v>
      </c>
      <c r="G964" s="24">
        <f>SUBTOTAL(9,G965:G979)</f>
        <v>0</v>
      </c>
      <c r="H964" s="33" t="str">
        <f>IF(C964&lt;&gt;0,E964/C964,"-")</f>
        <v>-</v>
      </c>
      <c r="I964" s="33">
        <f>IF(D964&lt;&gt;0,E964/D964,"-")</f>
        <v>0.46139359698681731</v>
      </c>
      <c r="J964" s="54">
        <f>SUBTOTAL(9,J965:J979)</f>
        <v>26550</v>
      </c>
      <c r="K964" s="54">
        <f>SUBTOTAL(9,K965:K979)</f>
        <v>26550</v>
      </c>
      <c r="L964" s="24">
        <f>SUBTOTAL(9,L965:L979)</f>
        <v>0</v>
      </c>
    </row>
    <row r="965" spans="1:12" ht="30" hidden="1" customHeight="1" x14ac:dyDescent="0.25">
      <c r="A965" s="1"/>
      <c r="B965" s="1"/>
      <c r="C965" s="6"/>
      <c r="D965" s="12"/>
      <c r="E965" s="12"/>
      <c r="F965" s="12"/>
      <c r="G965" s="20"/>
      <c r="H965" s="31"/>
      <c r="I965" s="31"/>
      <c r="J965" s="51"/>
      <c r="K965" s="51"/>
      <c r="L965" s="20"/>
    </row>
    <row r="966" spans="1:12" ht="18" customHeight="1" x14ac:dyDescent="0.25">
      <c r="A966" s="44" t="s">
        <v>90</v>
      </c>
      <c r="B966" s="44" t="s">
        <v>213</v>
      </c>
      <c r="C966" s="26">
        <f>SUBTOTAL(9,C967:C978)</f>
        <v>0</v>
      </c>
      <c r="D966" s="26">
        <f>SUBTOTAL(9,D967:D978)</f>
        <v>26550</v>
      </c>
      <c r="E966" s="26">
        <f>SUBTOTAL(9,E967:E978)</f>
        <v>12250</v>
      </c>
      <c r="F966" s="26">
        <f>G966-D966</f>
        <v>-26550</v>
      </c>
      <c r="G966" s="26">
        <f>SUBTOTAL(9,G967:G978)</f>
        <v>0</v>
      </c>
      <c r="H966" s="34" t="str">
        <f>IF(C966&lt;&gt;0,E966/C966,"-")</f>
        <v>-</v>
      </c>
      <c r="I966" s="34">
        <f>IF(D966&lt;&gt;0,E966/D966,"-")</f>
        <v>0.46139359698681731</v>
      </c>
      <c r="J966" s="55">
        <f>SUBTOTAL(9,J967:J978)</f>
        <v>26550</v>
      </c>
      <c r="K966" s="55">
        <f>SUBTOTAL(9,K967:K978)</f>
        <v>26550</v>
      </c>
      <c r="L966" s="26">
        <f>SUBTOTAL(9,L967:L978)</f>
        <v>0</v>
      </c>
    </row>
    <row r="967" spans="1:12" ht="30" hidden="1" customHeight="1" x14ac:dyDescent="0.25">
      <c r="A967" s="1"/>
      <c r="B967" s="1"/>
      <c r="C967" s="6"/>
      <c r="D967" s="13"/>
      <c r="E967" s="13"/>
      <c r="F967" s="13"/>
      <c r="G967" s="20"/>
      <c r="H967" s="31"/>
      <c r="I967" s="31"/>
      <c r="J967" s="51"/>
      <c r="K967" s="51"/>
      <c r="L967" s="20"/>
    </row>
    <row r="968" spans="1:12" ht="18" customHeight="1" x14ac:dyDescent="0.25">
      <c r="A968" s="45" t="s">
        <v>2</v>
      </c>
      <c r="B968" s="45" t="s">
        <v>150</v>
      </c>
      <c r="C968" s="27">
        <f>SUBTOTAL(9,C969:C977)</f>
        <v>0</v>
      </c>
      <c r="D968" s="27">
        <f>SUBTOTAL(9,D969:D977)</f>
        <v>26550</v>
      </c>
      <c r="E968" s="27">
        <f>SUBTOTAL(9,E969:E977)</f>
        <v>12250</v>
      </c>
      <c r="F968" s="27">
        <f>G968-D968</f>
        <v>-26550</v>
      </c>
      <c r="G968" s="27">
        <f>SUBTOTAL(9,G969:G977)</f>
        <v>0</v>
      </c>
      <c r="H968" s="35" t="str">
        <f>IF(C968&lt;&gt;0,E968/C968,"-")</f>
        <v>-</v>
      </c>
      <c r="I968" s="35">
        <f>IF(D968&lt;&gt;0,E968/D968,"-")</f>
        <v>0.46139359698681731</v>
      </c>
      <c r="J968" s="56">
        <f>SUBTOTAL(9,J969:J977)</f>
        <v>26550</v>
      </c>
      <c r="K968" s="56">
        <f>SUBTOTAL(9,K969:K977)</f>
        <v>26550</v>
      </c>
      <c r="L968" s="27">
        <f>SUBTOTAL(9,L969:L977)</f>
        <v>0</v>
      </c>
    </row>
    <row r="969" spans="1:12" ht="30" hidden="1" customHeight="1" x14ac:dyDescent="0.25">
      <c r="A969" s="1"/>
      <c r="B969" s="1"/>
      <c r="C969" s="6"/>
      <c r="D969" s="14"/>
      <c r="E969" s="14"/>
      <c r="F969" s="14"/>
      <c r="G969" s="20"/>
      <c r="H969" s="31"/>
      <c r="I969" s="31"/>
      <c r="J969" s="51"/>
      <c r="K969" s="51"/>
      <c r="L969" s="20"/>
    </row>
    <row r="970" spans="1:12" ht="18" customHeight="1" x14ac:dyDescent="0.25">
      <c r="A970" s="46" t="s">
        <v>0</v>
      </c>
      <c r="B970" s="46" t="s">
        <v>119</v>
      </c>
      <c r="C970" s="25">
        <f>SUBTOTAL(9,C971:C976)</f>
        <v>0</v>
      </c>
      <c r="D970" s="25">
        <f>SUBTOTAL(9,D971:D976)</f>
        <v>26550</v>
      </c>
      <c r="E970" s="25">
        <f>SUBTOTAL(9,E971:E976)</f>
        <v>12250</v>
      </c>
      <c r="F970" s="25">
        <f>G970-D970</f>
        <v>-26550</v>
      </c>
      <c r="G970" s="25">
        <f>SUBTOTAL(9,G971:G976)</f>
        <v>0</v>
      </c>
      <c r="H970" s="36" t="str">
        <f>IF(C970&lt;&gt;0,E970/C970,"-")</f>
        <v>-</v>
      </c>
      <c r="I970" s="36">
        <f>IF(D970&lt;&gt;0,E970/D970,"-")</f>
        <v>0.46139359698681731</v>
      </c>
      <c r="J970" s="57">
        <f>SUBTOTAL(9,J971:J976)</f>
        <v>26550</v>
      </c>
      <c r="K970" s="57">
        <f>SUBTOTAL(9,K971:K976)</f>
        <v>26550</v>
      </c>
      <c r="L970" s="25">
        <f>SUBTOTAL(9,L971:L976)</f>
        <v>0</v>
      </c>
    </row>
    <row r="971" spans="1:12" ht="22.5" hidden="1" customHeight="1" x14ac:dyDescent="0.25">
      <c r="A971" s="1"/>
      <c r="B971" s="1"/>
      <c r="C971" s="6"/>
      <c r="D971" s="14"/>
      <c r="E971" s="14"/>
      <c r="F971" s="14"/>
      <c r="G971" s="14"/>
      <c r="H971" s="37"/>
      <c r="I971" s="37"/>
      <c r="J971" s="58"/>
      <c r="K971" s="58"/>
      <c r="L971" s="14"/>
    </row>
    <row r="972" spans="1:12" ht="409.6" hidden="1" customHeight="1" x14ac:dyDescent="0.25">
      <c r="A972" s="47" t="s">
        <v>6</v>
      </c>
      <c r="B972" s="47" t="s">
        <v>108</v>
      </c>
      <c r="C972" s="14">
        <f>SUBTOTAL(9,C973:C975)</f>
        <v>0</v>
      </c>
      <c r="D972" s="14">
        <f>SUBTOTAL(9,D973:D975)</f>
        <v>26550</v>
      </c>
      <c r="E972" s="14">
        <f>SUBTOTAL(9,E973:E975)</f>
        <v>12250</v>
      </c>
      <c r="F972" s="14">
        <f>G972-D972</f>
        <v>-26550</v>
      </c>
      <c r="G972" s="14">
        <f>SUBTOTAL(9,G973:G975)</f>
        <v>0</v>
      </c>
      <c r="H972" s="37" t="str">
        <f>IF(C972&lt;&gt;0,E972/C972,"-")</f>
        <v>-</v>
      </c>
      <c r="I972" s="37">
        <f>IF(D972&lt;&gt;0,E972/D972,"-")</f>
        <v>0.46139359698681731</v>
      </c>
      <c r="J972" s="58">
        <f>SUBTOTAL(9,J973:J975)</f>
        <v>26550</v>
      </c>
      <c r="K972" s="58">
        <f>SUBTOTAL(9,K973:K975)</f>
        <v>26550</v>
      </c>
      <c r="L972" s="14">
        <f>SUBTOTAL(9,L973:L975)</f>
        <v>0</v>
      </c>
    </row>
    <row r="973" spans="1:12" ht="30" hidden="1" customHeight="1" x14ac:dyDescent="0.25">
      <c r="A973" s="1"/>
      <c r="B973" s="1"/>
      <c r="C973" s="6"/>
      <c r="D973" s="21"/>
      <c r="E973" s="21"/>
      <c r="F973" s="21"/>
      <c r="G973" s="20"/>
      <c r="H973" s="31"/>
      <c r="I973" s="31"/>
      <c r="J973" s="51"/>
      <c r="K973" s="51"/>
      <c r="L973" s="20"/>
    </row>
    <row r="974" spans="1:12" ht="15" customHeight="1" x14ac:dyDescent="0.25">
      <c r="A974" s="48" t="s">
        <v>6</v>
      </c>
      <c r="B974" s="48" t="s">
        <v>108</v>
      </c>
      <c r="C974" s="3">
        <v>0</v>
      </c>
      <c r="D974" s="3">
        <v>26550</v>
      </c>
      <c r="E974" s="3">
        <v>12250</v>
      </c>
      <c r="F974" s="3">
        <f>G974-D974</f>
        <v>-26550</v>
      </c>
      <c r="G974" s="3"/>
      <c r="H974" s="29" t="str">
        <f>IF(C974&lt;&gt;0,0/C974,"-")</f>
        <v>-</v>
      </c>
      <c r="I974" s="29">
        <f>IF(D974&lt;&gt;0,E974/D974,"-")</f>
        <v>0.46139359698681731</v>
      </c>
      <c r="J974" s="59">
        <v>26550</v>
      </c>
      <c r="K974" s="59">
        <v>26550</v>
      </c>
      <c r="L974" s="49">
        <v>0</v>
      </c>
    </row>
    <row r="975" spans="1:12" hidden="1" x14ac:dyDescent="0.25">
      <c r="A975" s="1"/>
      <c r="B975" s="1"/>
      <c r="C975" s="6"/>
      <c r="D975" s="3"/>
      <c r="E975" s="3"/>
      <c r="F975" s="3"/>
      <c r="G975" s="3"/>
      <c r="H975" s="29"/>
      <c r="I975" s="29"/>
      <c r="J975" s="59"/>
      <c r="K975" s="59"/>
      <c r="L975" s="3"/>
    </row>
    <row r="976" spans="1:12" hidden="1" x14ac:dyDescent="0.25">
      <c r="A976" s="1"/>
      <c r="B976" s="1"/>
      <c r="C976" s="6"/>
      <c r="D976" s="6"/>
      <c r="E976" s="6"/>
      <c r="F976" s="6"/>
      <c r="G976" s="20"/>
      <c r="H976" s="31"/>
      <c r="I976" s="31"/>
      <c r="J976" s="51"/>
      <c r="K976" s="51"/>
      <c r="L976" s="20"/>
    </row>
    <row r="977" spans="1:12" ht="20.100000000000001" hidden="1" customHeight="1" x14ac:dyDescent="0.25">
      <c r="A977" s="1"/>
      <c r="B977" s="1"/>
      <c r="C977" s="6"/>
      <c r="D977" s="6"/>
      <c r="E977" s="6"/>
      <c r="F977" s="6"/>
      <c r="G977" s="20"/>
      <c r="H977" s="31"/>
      <c r="I977" s="31"/>
      <c r="J977" s="51"/>
      <c r="K977" s="51"/>
      <c r="L977" s="20"/>
    </row>
    <row r="978" spans="1:12" ht="20.100000000000001" hidden="1" customHeight="1" x14ac:dyDescent="0.25">
      <c r="A978" s="1"/>
      <c r="B978" s="1"/>
      <c r="C978" s="6"/>
      <c r="D978" s="6"/>
      <c r="E978" s="6"/>
      <c r="F978" s="6"/>
      <c r="G978" s="20"/>
      <c r="H978" s="31"/>
      <c r="I978" s="31"/>
      <c r="J978" s="51"/>
      <c r="K978" s="51"/>
      <c r="L978" s="20"/>
    </row>
    <row r="979" spans="1:12" ht="20.100000000000001" hidden="1" customHeight="1" x14ac:dyDescent="0.25">
      <c r="A979" s="1"/>
      <c r="B979" s="1"/>
      <c r="C979" s="6"/>
      <c r="D979" s="6"/>
      <c r="E979" s="6"/>
      <c r="F979" s="6"/>
      <c r="G979" s="20"/>
      <c r="H979" s="31"/>
      <c r="I979" s="31"/>
      <c r="J979" s="51"/>
      <c r="K979" s="51"/>
      <c r="L979" s="20"/>
    </row>
    <row r="980" spans="1:12" ht="18" customHeight="1" x14ac:dyDescent="0.25">
      <c r="A980" s="43" t="s">
        <v>27</v>
      </c>
      <c r="B980" s="43" t="s">
        <v>107</v>
      </c>
      <c r="C980" s="24">
        <f>SUBTOTAL(9,C981:C995)</f>
        <v>0</v>
      </c>
      <c r="D980" s="24">
        <f>SUBTOTAL(9,D981:D995)</f>
        <v>6640</v>
      </c>
      <c r="E980" s="24">
        <f>SUBTOTAL(9,E981:E995)</f>
        <v>0</v>
      </c>
      <c r="F980" s="24">
        <f>G980-D980</f>
        <v>-6640</v>
      </c>
      <c r="G980" s="24">
        <f>SUBTOTAL(9,G981:G995)</f>
        <v>0</v>
      </c>
      <c r="H980" s="33" t="str">
        <f>IF(C980&lt;&gt;0,E980/C980,"-")</f>
        <v>-</v>
      </c>
      <c r="I980" s="33">
        <f>IF(D980&lt;&gt;0,E980/D980,"-")</f>
        <v>0</v>
      </c>
      <c r="J980" s="54">
        <f>SUBTOTAL(9,J981:J995)</f>
        <v>6640</v>
      </c>
      <c r="K980" s="54">
        <f>SUBTOTAL(9,K981:K995)</f>
        <v>6640</v>
      </c>
      <c r="L980" s="24">
        <f>SUBTOTAL(9,L981:L995)</f>
        <v>0</v>
      </c>
    </row>
    <row r="981" spans="1:12" ht="30" hidden="1" customHeight="1" x14ac:dyDescent="0.25">
      <c r="A981" s="1"/>
      <c r="B981" s="1"/>
      <c r="C981" s="6"/>
      <c r="D981" s="12"/>
      <c r="E981" s="12"/>
      <c r="F981" s="12"/>
      <c r="G981" s="20"/>
      <c r="H981" s="31"/>
      <c r="I981" s="31"/>
      <c r="J981" s="51"/>
      <c r="K981" s="51"/>
      <c r="L981" s="20"/>
    </row>
    <row r="982" spans="1:12" ht="18" customHeight="1" x14ac:dyDescent="0.25">
      <c r="A982" s="44" t="s">
        <v>91</v>
      </c>
      <c r="B982" s="44" t="s">
        <v>207</v>
      </c>
      <c r="C982" s="26">
        <f>SUBTOTAL(9,C983:C994)</f>
        <v>0</v>
      </c>
      <c r="D982" s="26">
        <f>SUBTOTAL(9,D983:D994)</f>
        <v>6640</v>
      </c>
      <c r="E982" s="26">
        <f>SUBTOTAL(9,E983:E994)</f>
        <v>0</v>
      </c>
      <c r="F982" s="26">
        <f>G982-D982</f>
        <v>-6640</v>
      </c>
      <c r="G982" s="26">
        <f>SUBTOTAL(9,G983:G994)</f>
        <v>0</v>
      </c>
      <c r="H982" s="34" t="str">
        <f>IF(C982&lt;&gt;0,E982/C982,"-")</f>
        <v>-</v>
      </c>
      <c r="I982" s="34">
        <f>IF(D982&lt;&gt;0,E982/D982,"-")</f>
        <v>0</v>
      </c>
      <c r="J982" s="55">
        <f>SUBTOTAL(9,J983:J994)</f>
        <v>6640</v>
      </c>
      <c r="K982" s="55">
        <f>SUBTOTAL(9,K983:K994)</f>
        <v>6640</v>
      </c>
      <c r="L982" s="26">
        <f>SUBTOTAL(9,L983:L994)</f>
        <v>0</v>
      </c>
    </row>
    <row r="983" spans="1:12" ht="30" hidden="1" customHeight="1" x14ac:dyDescent="0.25">
      <c r="A983" s="1"/>
      <c r="B983" s="1"/>
      <c r="C983" s="6"/>
      <c r="D983" s="13"/>
      <c r="E983" s="13"/>
      <c r="F983" s="13"/>
      <c r="G983" s="20"/>
      <c r="H983" s="31"/>
      <c r="I983" s="31"/>
      <c r="J983" s="51"/>
      <c r="K983" s="51"/>
      <c r="L983" s="20"/>
    </row>
    <row r="984" spans="1:12" ht="18" customHeight="1" x14ac:dyDescent="0.25">
      <c r="A984" s="45" t="s">
        <v>2</v>
      </c>
      <c r="B984" s="45" t="s">
        <v>150</v>
      </c>
      <c r="C984" s="27">
        <f>SUBTOTAL(9,C985:C993)</f>
        <v>0</v>
      </c>
      <c r="D984" s="27">
        <f>SUBTOTAL(9,D985:D993)</f>
        <v>6640</v>
      </c>
      <c r="E984" s="27">
        <f>SUBTOTAL(9,E985:E993)</f>
        <v>0</v>
      </c>
      <c r="F984" s="27">
        <f>G984-D984</f>
        <v>-6640</v>
      </c>
      <c r="G984" s="27">
        <f>SUBTOTAL(9,G985:G993)</f>
        <v>0</v>
      </c>
      <c r="H984" s="35" t="str">
        <f>IF(C984&lt;&gt;0,E984/C984,"-")</f>
        <v>-</v>
      </c>
      <c r="I984" s="35">
        <f>IF(D984&lt;&gt;0,E984/D984,"-")</f>
        <v>0</v>
      </c>
      <c r="J984" s="56">
        <f>SUBTOTAL(9,J985:J993)</f>
        <v>6640</v>
      </c>
      <c r="K984" s="56">
        <f>SUBTOTAL(9,K985:K993)</f>
        <v>6640</v>
      </c>
      <c r="L984" s="27">
        <f>SUBTOTAL(9,L985:L993)</f>
        <v>0</v>
      </c>
    </row>
    <row r="985" spans="1:12" ht="30" hidden="1" customHeight="1" x14ac:dyDescent="0.25">
      <c r="A985" s="1"/>
      <c r="B985" s="1"/>
      <c r="C985" s="6"/>
      <c r="D985" s="14"/>
      <c r="E985" s="14"/>
      <c r="F985" s="14"/>
      <c r="G985" s="20"/>
      <c r="H985" s="31"/>
      <c r="I985" s="31"/>
      <c r="J985" s="51"/>
      <c r="K985" s="51"/>
      <c r="L985" s="20"/>
    </row>
    <row r="986" spans="1:12" ht="18" customHeight="1" x14ac:dyDescent="0.25">
      <c r="A986" s="46" t="s">
        <v>0</v>
      </c>
      <c r="B986" s="46" t="s">
        <v>119</v>
      </c>
      <c r="C986" s="25">
        <f>SUBTOTAL(9,C987:C992)</f>
        <v>0</v>
      </c>
      <c r="D986" s="25">
        <f>SUBTOTAL(9,D987:D992)</f>
        <v>6640</v>
      </c>
      <c r="E986" s="25">
        <f>SUBTOTAL(9,E987:E992)</f>
        <v>0</v>
      </c>
      <c r="F986" s="25">
        <f>G986-D986</f>
        <v>-6640</v>
      </c>
      <c r="G986" s="25">
        <f>SUBTOTAL(9,G987:G992)</f>
        <v>0</v>
      </c>
      <c r="H986" s="36" t="str">
        <f>IF(C986&lt;&gt;0,E986/C986,"-")</f>
        <v>-</v>
      </c>
      <c r="I986" s="36">
        <f>IF(D986&lt;&gt;0,E986/D986,"-")</f>
        <v>0</v>
      </c>
      <c r="J986" s="57">
        <f>SUBTOTAL(9,J987:J992)</f>
        <v>6640</v>
      </c>
      <c r="K986" s="57">
        <f>SUBTOTAL(9,K987:K992)</f>
        <v>6640</v>
      </c>
      <c r="L986" s="25">
        <f>SUBTOTAL(9,L987:L992)</f>
        <v>0</v>
      </c>
    </row>
    <row r="987" spans="1:12" ht="22.5" hidden="1" customHeight="1" x14ac:dyDescent="0.25">
      <c r="A987" s="1"/>
      <c r="B987" s="1"/>
      <c r="C987" s="6"/>
      <c r="D987" s="14"/>
      <c r="E987" s="14"/>
      <c r="F987" s="14"/>
      <c r="G987" s="14"/>
      <c r="H987" s="37"/>
      <c r="I987" s="37"/>
      <c r="J987" s="58"/>
      <c r="K987" s="58"/>
      <c r="L987" s="14"/>
    </row>
    <row r="988" spans="1:12" ht="409.6" hidden="1" customHeight="1" x14ac:dyDescent="0.25">
      <c r="A988" s="47" t="s">
        <v>4</v>
      </c>
      <c r="B988" s="47" t="s">
        <v>121</v>
      </c>
      <c r="C988" s="14">
        <f>SUBTOTAL(9,C989:C991)</f>
        <v>0</v>
      </c>
      <c r="D988" s="14">
        <f>SUBTOTAL(9,D989:D991)</f>
        <v>6640</v>
      </c>
      <c r="E988" s="14">
        <f>SUBTOTAL(9,E989:E991)</f>
        <v>0</v>
      </c>
      <c r="F988" s="14">
        <f>G988-D988</f>
        <v>-6640</v>
      </c>
      <c r="G988" s="14">
        <f>SUBTOTAL(9,G989:G991)</f>
        <v>0</v>
      </c>
      <c r="H988" s="37" t="str">
        <f>IF(C988&lt;&gt;0,E988/C988,"-")</f>
        <v>-</v>
      </c>
      <c r="I988" s="37">
        <f>IF(D988&lt;&gt;0,E988/D988,"-")</f>
        <v>0</v>
      </c>
      <c r="J988" s="58">
        <f>SUBTOTAL(9,J989:J991)</f>
        <v>6640</v>
      </c>
      <c r="K988" s="58">
        <f>SUBTOTAL(9,K989:K991)</f>
        <v>6640</v>
      </c>
      <c r="L988" s="14">
        <f>SUBTOTAL(9,L989:L991)</f>
        <v>0</v>
      </c>
    </row>
    <row r="989" spans="1:12" ht="30" hidden="1" customHeight="1" x14ac:dyDescent="0.25">
      <c r="A989" s="1"/>
      <c r="B989" s="1"/>
      <c r="C989" s="6"/>
      <c r="D989" s="21"/>
      <c r="E989" s="21"/>
      <c r="F989" s="21"/>
      <c r="G989" s="20"/>
      <c r="H989" s="31"/>
      <c r="I989" s="31"/>
      <c r="J989" s="51"/>
      <c r="K989" s="51"/>
      <c r="L989" s="20"/>
    </row>
    <row r="990" spans="1:12" ht="15" customHeight="1" x14ac:dyDescent="0.25">
      <c r="A990" s="48" t="s">
        <v>4</v>
      </c>
      <c r="B990" s="48" t="s">
        <v>121</v>
      </c>
      <c r="C990" s="3">
        <v>0</v>
      </c>
      <c r="D990" s="3">
        <v>6640</v>
      </c>
      <c r="E990" s="3">
        <v>0</v>
      </c>
      <c r="F990" s="3">
        <f>G990-D990</f>
        <v>-6640</v>
      </c>
      <c r="G990" s="3"/>
      <c r="H990" s="29" t="str">
        <f>IF(C990&lt;&gt;0,0/C990,"-")</f>
        <v>-</v>
      </c>
      <c r="I990" s="29">
        <f>IF(D990&lt;&gt;0,E990/D990,"-")</f>
        <v>0</v>
      </c>
      <c r="J990" s="59">
        <v>6640</v>
      </c>
      <c r="K990" s="59">
        <v>6640</v>
      </c>
      <c r="L990" s="49">
        <v>0</v>
      </c>
    </row>
    <row r="991" spans="1:12" hidden="1" x14ac:dyDescent="0.25">
      <c r="A991" s="1"/>
      <c r="B991" s="1"/>
      <c r="C991" s="6"/>
      <c r="D991" s="3"/>
      <c r="E991" s="3"/>
      <c r="F991" s="3"/>
      <c r="G991" s="3"/>
      <c r="H991" s="29"/>
      <c r="I991" s="29"/>
      <c r="J991" s="59"/>
      <c r="K991" s="59"/>
      <c r="L991" s="3"/>
    </row>
    <row r="992" spans="1:12" hidden="1" x14ac:dyDescent="0.25">
      <c r="A992" s="1"/>
      <c r="B992" s="1"/>
      <c r="C992" s="6"/>
      <c r="D992" s="6"/>
      <c r="E992" s="6"/>
      <c r="F992" s="6"/>
      <c r="G992" s="20"/>
      <c r="H992" s="31"/>
      <c r="I992" s="31"/>
      <c r="J992" s="51"/>
      <c r="K992" s="51"/>
      <c r="L992" s="20"/>
    </row>
    <row r="993" spans="1:12" ht="20.100000000000001" hidden="1" customHeight="1" x14ac:dyDescent="0.25">
      <c r="A993" s="1"/>
      <c r="B993" s="1"/>
      <c r="C993" s="6"/>
      <c r="D993" s="6"/>
      <c r="E993" s="6"/>
      <c r="F993" s="6"/>
      <c r="G993" s="20"/>
      <c r="H993" s="31"/>
      <c r="I993" s="31"/>
      <c r="J993" s="51"/>
      <c r="K993" s="51"/>
      <c r="L993" s="20"/>
    </row>
    <row r="994" spans="1:12" ht="20.100000000000001" hidden="1" customHeight="1" x14ac:dyDescent="0.25">
      <c r="A994" s="1"/>
      <c r="B994" s="1"/>
      <c r="C994" s="6"/>
      <c r="D994" s="6"/>
      <c r="E994" s="6"/>
      <c r="F994" s="6"/>
      <c r="G994" s="20"/>
      <c r="H994" s="31"/>
      <c r="I994" s="31"/>
      <c r="J994" s="51"/>
      <c r="K994" s="51"/>
      <c r="L994" s="20"/>
    </row>
    <row r="995" spans="1:12" ht="20.100000000000001" hidden="1" customHeight="1" x14ac:dyDescent="0.25">
      <c r="A995" s="1"/>
      <c r="B995" s="1"/>
      <c r="C995" s="6"/>
      <c r="D995" s="6"/>
      <c r="E995" s="6"/>
      <c r="F995" s="6"/>
      <c r="G995" s="20"/>
      <c r="H995" s="31"/>
      <c r="I995" s="31"/>
      <c r="J995" s="51"/>
      <c r="K995" s="51"/>
      <c r="L995" s="20"/>
    </row>
    <row r="996" spans="1:12" ht="20.100000000000001" hidden="1" customHeight="1" x14ac:dyDescent="0.25">
      <c r="A996" s="1"/>
      <c r="B996" s="1"/>
      <c r="C996" s="6"/>
      <c r="D996" s="6"/>
      <c r="E996" s="6"/>
      <c r="F996" s="6"/>
      <c r="G996" s="20"/>
      <c r="H996" s="31"/>
      <c r="I996" s="31"/>
      <c r="J996" s="51"/>
      <c r="K996" s="51"/>
      <c r="L996" s="20"/>
    </row>
    <row r="997" spans="1:12" s="16" customFormat="1" ht="18" customHeight="1" x14ac:dyDescent="0.25">
      <c r="A997" s="42" t="s">
        <v>51</v>
      </c>
      <c r="B997" s="42" t="s">
        <v>167</v>
      </c>
      <c r="C997" s="23">
        <f>SUBTOTAL(9,C998:C1015)</f>
        <v>0</v>
      </c>
      <c r="D997" s="23">
        <f>SUBTOTAL(9,D998:D1015)</f>
        <v>6640</v>
      </c>
      <c r="E997" s="23">
        <f>SUBTOTAL(9,E998:E1015)</f>
        <v>0</v>
      </c>
      <c r="F997" s="23">
        <f>G997-D997</f>
        <v>-6640</v>
      </c>
      <c r="G997" s="23">
        <f>SUBTOTAL(9,G998:G1015)</f>
        <v>0</v>
      </c>
      <c r="H997" s="32" t="str">
        <f>IF(C997&lt;&gt;0,E997/C997,"-")</f>
        <v>-</v>
      </c>
      <c r="I997" s="32">
        <f>IF(D997&lt;&gt;0,E997/D997,"-")</f>
        <v>0</v>
      </c>
      <c r="J997" s="53">
        <f>SUBTOTAL(9,J998:J1015)</f>
        <v>6640</v>
      </c>
      <c r="K997" s="53">
        <f>SUBTOTAL(9,K998:K1015)</f>
        <v>6640</v>
      </c>
      <c r="L997" s="23">
        <f>SUBTOTAL(9,L998:L1015)</f>
        <v>0</v>
      </c>
    </row>
    <row r="998" spans="1:12" ht="30" hidden="1" customHeight="1" x14ac:dyDescent="0.25">
      <c r="A998" s="1"/>
      <c r="B998" s="1"/>
      <c r="C998" s="6"/>
      <c r="D998" s="11"/>
      <c r="E998" s="11"/>
      <c r="F998" s="11"/>
      <c r="G998" s="20"/>
      <c r="H998" s="31"/>
      <c r="I998" s="31"/>
      <c r="J998" s="51"/>
      <c r="K998" s="51"/>
      <c r="L998" s="20"/>
    </row>
    <row r="999" spans="1:12" ht="18" customHeight="1" x14ac:dyDescent="0.25">
      <c r="A999" s="43" t="s">
        <v>37</v>
      </c>
      <c r="B999" s="43" t="s">
        <v>191</v>
      </c>
      <c r="C999" s="24">
        <f>SUBTOTAL(9,C1000:C1014)</f>
        <v>0</v>
      </c>
      <c r="D999" s="24">
        <f>SUBTOTAL(9,D1000:D1014)</f>
        <v>6640</v>
      </c>
      <c r="E999" s="24">
        <f>SUBTOTAL(9,E1000:E1014)</f>
        <v>0</v>
      </c>
      <c r="F999" s="24">
        <f>G999-D999</f>
        <v>-6640</v>
      </c>
      <c r="G999" s="24">
        <f>SUBTOTAL(9,G1000:G1014)</f>
        <v>0</v>
      </c>
      <c r="H999" s="33" t="str">
        <f>IF(C999&lt;&gt;0,E999/C999,"-")</f>
        <v>-</v>
      </c>
      <c r="I999" s="33">
        <f>IF(D999&lt;&gt;0,E999/D999,"-")</f>
        <v>0</v>
      </c>
      <c r="J999" s="54">
        <f>SUBTOTAL(9,J1000:J1014)</f>
        <v>6640</v>
      </c>
      <c r="K999" s="54">
        <f>SUBTOTAL(9,K1000:K1014)</f>
        <v>6640</v>
      </c>
      <c r="L999" s="24">
        <f>SUBTOTAL(9,L1000:L1014)</f>
        <v>0</v>
      </c>
    </row>
    <row r="1000" spans="1:12" ht="30" hidden="1" customHeight="1" x14ac:dyDescent="0.25">
      <c r="A1000" s="1"/>
      <c r="B1000" s="1"/>
      <c r="C1000" s="6"/>
      <c r="D1000" s="12"/>
      <c r="E1000" s="12"/>
      <c r="F1000" s="12"/>
      <c r="G1000" s="20"/>
      <c r="H1000" s="31"/>
      <c r="I1000" s="31"/>
      <c r="J1000" s="51"/>
      <c r="K1000" s="51"/>
      <c r="L1000" s="20"/>
    </row>
    <row r="1001" spans="1:12" ht="18" customHeight="1" x14ac:dyDescent="0.25">
      <c r="A1001" s="44" t="s">
        <v>92</v>
      </c>
      <c r="B1001" s="44" t="s">
        <v>177</v>
      </c>
      <c r="C1001" s="26">
        <f>SUBTOTAL(9,C1002:C1013)</f>
        <v>0</v>
      </c>
      <c r="D1001" s="26">
        <f>SUBTOTAL(9,D1002:D1013)</f>
        <v>6640</v>
      </c>
      <c r="E1001" s="26">
        <f>SUBTOTAL(9,E1002:E1013)</f>
        <v>0</v>
      </c>
      <c r="F1001" s="26">
        <f>G1001-D1001</f>
        <v>-6640</v>
      </c>
      <c r="G1001" s="26">
        <f>SUBTOTAL(9,G1002:G1013)</f>
        <v>0</v>
      </c>
      <c r="H1001" s="34" t="str">
        <f>IF(C1001&lt;&gt;0,E1001/C1001,"-")</f>
        <v>-</v>
      </c>
      <c r="I1001" s="34">
        <f>IF(D1001&lt;&gt;0,E1001/D1001,"-")</f>
        <v>0</v>
      </c>
      <c r="J1001" s="55">
        <f>SUBTOTAL(9,J1002:J1013)</f>
        <v>6640</v>
      </c>
      <c r="K1001" s="55">
        <f>SUBTOTAL(9,K1002:K1013)</f>
        <v>6640</v>
      </c>
      <c r="L1001" s="26">
        <f>SUBTOTAL(9,L1002:L1013)</f>
        <v>0</v>
      </c>
    </row>
    <row r="1002" spans="1:12" ht="30" hidden="1" customHeight="1" x14ac:dyDescent="0.25">
      <c r="A1002" s="1"/>
      <c r="B1002" s="1"/>
      <c r="C1002" s="6"/>
      <c r="D1002" s="13"/>
      <c r="E1002" s="13"/>
      <c r="F1002" s="13"/>
      <c r="G1002" s="20"/>
      <c r="H1002" s="31"/>
      <c r="I1002" s="31"/>
      <c r="J1002" s="51"/>
      <c r="K1002" s="51"/>
      <c r="L1002" s="20"/>
    </row>
    <row r="1003" spans="1:12" ht="18" customHeight="1" x14ac:dyDescent="0.25">
      <c r="A1003" s="45" t="s">
        <v>2</v>
      </c>
      <c r="B1003" s="45" t="s">
        <v>150</v>
      </c>
      <c r="C1003" s="27">
        <f>SUBTOTAL(9,C1004:C1012)</f>
        <v>0</v>
      </c>
      <c r="D1003" s="27">
        <f>SUBTOTAL(9,D1004:D1012)</f>
        <v>6640</v>
      </c>
      <c r="E1003" s="27">
        <f>SUBTOTAL(9,E1004:E1012)</f>
        <v>0</v>
      </c>
      <c r="F1003" s="27">
        <f>G1003-D1003</f>
        <v>-6640</v>
      </c>
      <c r="G1003" s="27">
        <f>SUBTOTAL(9,G1004:G1012)</f>
        <v>0</v>
      </c>
      <c r="H1003" s="35" t="str">
        <f>IF(C1003&lt;&gt;0,E1003/C1003,"-")</f>
        <v>-</v>
      </c>
      <c r="I1003" s="35">
        <f>IF(D1003&lt;&gt;0,E1003/D1003,"-")</f>
        <v>0</v>
      </c>
      <c r="J1003" s="56">
        <f>SUBTOTAL(9,J1004:J1012)</f>
        <v>6640</v>
      </c>
      <c r="K1003" s="56">
        <f>SUBTOTAL(9,K1004:K1012)</f>
        <v>6640</v>
      </c>
      <c r="L1003" s="27">
        <f>SUBTOTAL(9,L1004:L1012)</f>
        <v>0</v>
      </c>
    </row>
    <row r="1004" spans="1:12" ht="30" hidden="1" customHeight="1" x14ac:dyDescent="0.25">
      <c r="A1004" s="1"/>
      <c r="B1004" s="1"/>
      <c r="C1004" s="6"/>
      <c r="D1004" s="14"/>
      <c r="E1004" s="14"/>
      <c r="F1004" s="14"/>
      <c r="G1004" s="20"/>
      <c r="H1004" s="31"/>
      <c r="I1004" s="31"/>
      <c r="J1004" s="51"/>
      <c r="K1004" s="51"/>
      <c r="L1004" s="20"/>
    </row>
    <row r="1005" spans="1:12" ht="18" customHeight="1" x14ac:dyDescent="0.25">
      <c r="A1005" s="46" t="s">
        <v>0</v>
      </c>
      <c r="B1005" s="46" t="s">
        <v>119</v>
      </c>
      <c r="C1005" s="25">
        <f>SUBTOTAL(9,C1006:C1011)</f>
        <v>0</v>
      </c>
      <c r="D1005" s="25">
        <f>SUBTOTAL(9,D1006:D1011)</f>
        <v>6640</v>
      </c>
      <c r="E1005" s="25">
        <f>SUBTOTAL(9,E1006:E1011)</f>
        <v>0</v>
      </c>
      <c r="F1005" s="25">
        <f>G1005-D1005</f>
        <v>-6640</v>
      </c>
      <c r="G1005" s="25">
        <f>SUBTOTAL(9,G1006:G1011)</f>
        <v>0</v>
      </c>
      <c r="H1005" s="36" t="str">
        <f>IF(C1005&lt;&gt;0,E1005/C1005,"-")</f>
        <v>-</v>
      </c>
      <c r="I1005" s="36">
        <f>IF(D1005&lt;&gt;0,E1005/D1005,"-")</f>
        <v>0</v>
      </c>
      <c r="J1005" s="57">
        <f>SUBTOTAL(9,J1006:J1011)</f>
        <v>6640</v>
      </c>
      <c r="K1005" s="57">
        <f>SUBTOTAL(9,K1006:K1011)</f>
        <v>6640</v>
      </c>
      <c r="L1005" s="25">
        <f>SUBTOTAL(9,L1006:L1011)</f>
        <v>0</v>
      </c>
    </row>
    <row r="1006" spans="1:12" ht="22.5" hidden="1" customHeight="1" x14ac:dyDescent="0.25">
      <c r="A1006" s="1"/>
      <c r="B1006" s="1"/>
      <c r="C1006" s="6"/>
      <c r="D1006" s="14"/>
      <c r="E1006" s="14"/>
      <c r="F1006" s="14"/>
      <c r="G1006" s="14"/>
      <c r="H1006" s="37"/>
      <c r="I1006" s="37"/>
      <c r="J1006" s="58"/>
      <c r="K1006" s="58"/>
      <c r="L1006" s="14"/>
    </row>
    <row r="1007" spans="1:12" ht="409.6" hidden="1" customHeight="1" x14ac:dyDescent="0.25">
      <c r="A1007" s="47" t="s">
        <v>7</v>
      </c>
      <c r="B1007" s="47" t="s">
        <v>219</v>
      </c>
      <c r="C1007" s="14">
        <f>SUBTOTAL(9,C1008:C1010)</f>
        <v>0</v>
      </c>
      <c r="D1007" s="14">
        <f>SUBTOTAL(9,D1008:D1010)</f>
        <v>6640</v>
      </c>
      <c r="E1007" s="14">
        <f>SUBTOTAL(9,E1008:E1010)</f>
        <v>0</v>
      </c>
      <c r="F1007" s="14">
        <f>G1007-D1007</f>
        <v>-6640</v>
      </c>
      <c r="G1007" s="14">
        <f>SUBTOTAL(9,G1008:G1010)</f>
        <v>0</v>
      </c>
      <c r="H1007" s="37" t="str">
        <f>IF(C1007&lt;&gt;0,E1007/C1007,"-")</f>
        <v>-</v>
      </c>
      <c r="I1007" s="37">
        <f>IF(D1007&lt;&gt;0,E1007/D1007,"-")</f>
        <v>0</v>
      </c>
      <c r="J1007" s="58">
        <f>SUBTOTAL(9,J1008:J1010)</f>
        <v>6640</v>
      </c>
      <c r="K1007" s="58">
        <f>SUBTOTAL(9,K1008:K1010)</f>
        <v>6640</v>
      </c>
      <c r="L1007" s="14">
        <f>SUBTOTAL(9,L1008:L1010)</f>
        <v>0</v>
      </c>
    </row>
    <row r="1008" spans="1:12" ht="30" hidden="1" customHeight="1" x14ac:dyDescent="0.25">
      <c r="A1008" s="1"/>
      <c r="B1008" s="1"/>
      <c r="C1008" s="6"/>
      <c r="D1008" s="21"/>
      <c r="E1008" s="21"/>
      <c r="F1008" s="21"/>
      <c r="G1008" s="20"/>
      <c r="H1008" s="31"/>
      <c r="I1008" s="31"/>
      <c r="J1008" s="51"/>
      <c r="K1008" s="51"/>
      <c r="L1008" s="20"/>
    </row>
    <row r="1009" spans="1:12" ht="15" customHeight="1" x14ac:dyDescent="0.25">
      <c r="A1009" s="48" t="s">
        <v>7</v>
      </c>
      <c r="B1009" s="48" t="s">
        <v>219</v>
      </c>
      <c r="C1009" s="3">
        <v>0</v>
      </c>
      <c r="D1009" s="3">
        <v>6640</v>
      </c>
      <c r="E1009" s="3">
        <v>0</v>
      </c>
      <c r="F1009" s="3">
        <f>G1009-D1009</f>
        <v>-6640</v>
      </c>
      <c r="G1009" s="3"/>
      <c r="H1009" s="29" t="str">
        <f>IF(C1009&lt;&gt;0,0/C1009,"-")</f>
        <v>-</v>
      </c>
      <c r="I1009" s="29">
        <f>IF(D1009&lt;&gt;0,E1009/D1009,"-")</f>
        <v>0</v>
      </c>
      <c r="J1009" s="59">
        <v>6640</v>
      </c>
      <c r="K1009" s="59">
        <v>6640</v>
      </c>
      <c r="L1009" s="49">
        <v>0</v>
      </c>
    </row>
    <row r="1010" spans="1:12" hidden="1" x14ac:dyDescent="0.25">
      <c r="A1010" s="1"/>
      <c r="B1010" s="1"/>
      <c r="C1010" s="6"/>
      <c r="D1010" s="3"/>
      <c r="E1010" s="3"/>
      <c r="F1010" s="3"/>
      <c r="G1010" s="3"/>
      <c r="H1010" s="29"/>
      <c r="I1010" s="29"/>
      <c r="J1010" s="59"/>
      <c r="K1010" s="59"/>
      <c r="L1010" s="3"/>
    </row>
    <row r="1011" spans="1:12" hidden="1" x14ac:dyDescent="0.25">
      <c r="A1011" s="1"/>
      <c r="B1011" s="1"/>
      <c r="C1011" s="6"/>
      <c r="D1011" s="6"/>
      <c r="E1011" s="6"/>
      <c r="F1011" s="6"/>
      <c r="G1011" s="20"/>
      <c r="H1011" s="31"/>
      <c r="I1011" s="31"/>
      <c r="J1011" s="51"/>
      <c r="K1011" s="51"/>
      <c r="L1011" s="20"/>
    </row>
    <row r="1012" spans="1:12" ht="20.100000000000001" hidden="1" customHeight="1" x14ac:dyDescent="0.25">
      <c r="A1012" s="1"/>
      <c r="B1012" s="1"/>
      <c r="C1012" s="6"/>
      <c r="D1012" s="6"/>
      <c r="E1012" s="6"/>
      <c r="F1012" s="6"/>
      <c r="G1012" s="20"/>
      <c r="H1012" s="31"/>
      <c r="I1012" s="31"/>
      <c r="J1012" s="51"/>
      <c r="K1012" s="51"/>
      <c r="L1012" s="20"/>
    </row>
    <row r="1013" spans="1:12" ht="20.100000000000001" hidden="1" customHeight="1" x14ac:dyDescent="0.25">
      <c r="A1013" s="1"/>
      <c r="B1013" s="1"/>
      <c r="C1013" s="6"/>
      <c r="D1013" s="6"/>
      <c r="E1013" s="6"/>
      <c r="F1013" s="6"/>
      <c r="G1013" s="20"/>
      <c r="H1013" s="31"/>
      <c r="I1013" s="31"/>
      <c r="J1013" s="51"/>
      <c r="K1013" s="51"/>
      <c r="L1013" s="20"/>
    </row>
    <row r="1014" spans="1:12" ht="20.100000000000001" hidden="1" customHeight="1" x14ac:dyDescent="0.25">
      <c r="A1014" s="1"/>
      <c r="B1014" s="1"/>
      <c r="C1014" s="6"/>
      <c r="D1014" s="6"/>
      <c r="E1014" s="6"/>
      <c r="F1014" s="6"/>
      <c r="G1014" s="20"/>
      <c r="H1014" s="31"/>
      <c r="I1014" s="31"/>
      <c r="J1014" s="51"/>
      <c r="K1014" s="51"/>
      <c r="L1014" s="20"/>
    </row>
    <row r="1015" spans="1:12" ht="20.100000000000001" hidden="1" customHeight="1" x14ac:dyDescent="0.25">
      <c r="A1015" s="1"/>
      <c r="B1015" s="1"/>
      <c r="C1015" s="6"/>
      <c r="D1015" s="6"/>
      <c r="E1015" s="6"/>
      <c r="F1015" s="6"/>
      <c r="G1015" s="20"/>
      <c r="H1015" s="31"/>
      <c r="I1015" s="31"/>
      <c r="J1015" s="51"/>
      <c r="K1015" s="51"/>
      <c r="L1015" s="20"/>
    </row>
    <row r="1016" spans="1:12" ht="20.100000000000001" hidden="1" customHeight="1" x14ac:dyDescent="0.25">
      <c r="A1016" s="1"/>
      <c r="B1016" s="1"/>
      <c r="C1016" s="6"/>
      <c r="D1016" s="6"/>
      <c r="E1016" s="6"/>
      <c r="F1016" s="6"/>
      <c r="G1016" s="20"/>
      <c r="H1016" s="31"/>
      <c r="I1016" s="31"/>
      <c r="J1016" s="51"/>
      <c r="K1016" s="51"/>
      <c r="L1016" s="20"/>
    </row>
    <row r="1017" spans="1:12" hidden="1" x14ac:dyDescent="0.25">
      <c r="A1017" s="1"/>
      <c r="B1017" s="1"/>
      <c r="C1017" s="6"/>
      <c r="D1017" s="6"/>
      <c r="E1017" s="6"/>
      <c r="F1017" s="6"/>
      <c r="G1017" s="20"/>
      <c r="H1017" s="31"/>
      <c r="I1017" s="31"/>
      <c r="J1017" s="51"/>
      <c r="K1017" s="51"/>
      <c r="L1017" s="20"/>
    </row>
    <row r="1018" spans="1:12" hidden="1" x14ac:dyDescent="0.25">
      <c r="A1018" s="1"/>
      <c r="B1018" s="1"/>
      <c r="C1018" s="6"/>
      <c r="D1018" s="6"/>
      <c r="E1018" s="6"/>
      <c r="F1018" s="6"/>
      <c r="G1018" s="20"/>
      <c r="H1018" s="31"/>
      <c r="I1018" s="31"/>
      <c r="J1018" s="51"/>
      <c r="K1018" s="51"/>
      <c r="L1018" s="20"/>
    </row>
    <row r="1019" spans="1:12" ht="27.75" customHeight="1" x14ac:dyDescent="0.25">
      <c r="A1019" s="17" t="s">
        <v>117</v>
      </c>
      <c r="B1019" s="17"/>
      <c r="C1019" s="22">
        <f>SUBTOTAL(9,C24:C1018)</f>
        <v>0</v>
      </c>
      <c r="D1019" s="22">
        <f>SUBTOTAL(9,D24:D1018)</f>
        <v>1858700</v>
      </c>
      <c r="E1019" s="22">
        <f>SUBTOTAL(9,E24:E1018)</f>
        <v>3084731.48</v>
      </c>
      <c r="F1019" s="22">
        <f>G1019-D1019</f>
        <v>-1858700</v>
      </c>
      <c r="G1019" s="22">
        <f>SUBTOTAL(9,G24:G1018)</f>
        <v>0</v>
      </c>
      <c r="H1019" s="38" t="str">
        <f>IF(C1019&lt;&gt;0,E1019/C1019,"-")</f>
        <v>-</v>
      </c>
      <c r="I1019" s="38">
        <f>IF(D1019&lt;&gt;0,E1019/D1019,"-")</f>
        <v>1.6596177328240167</v>
      </c>
      <c r="J1019" s="60">
        <f>SUBTOTAL(9,J24:J1018)</f>
        <v>1031987</v>
      </c>
      <c r="K1019" s="60">
        <f>SUBTOTAL(9,K24:K1018)</f>
        <v>968015</v>
      </c>
      <c r="L1019" s="22">
        <f>SUBTOTAL(9,L24:L1018)</f>
        <v>0</v>
      </c>
    </row>
    <row r="1020" spans="1:12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scale="6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69"/>
  <sheetViews>
    <sheetView tabSelected="1" workbookViewId="0">
      <selection activeCell="A70" sqref="A70"/>
    </sheetView>
  </sheetViews>
  <sheetFormatPr defaultRowHeight="15" x14ac:dyDescent="0.25"/>
  <cols>
    <col min="1" max="1" width="7.85546875" customWidth="1"/>
    <col min="2" max="2" width="59.5703125" customWidth="1"/>
    <col min="3" max="3" width="18.7109375" hidden="1" customWidth="1"/>
    <col min="4" max="4" width="18.7109375" customWidth="1"/>
    <col min="5" max="7" width="18.7109375" hidden="1" customWidth="1"/>
    <col min="8" max="9" width="10.7109375" hidden="1" customWidth="1"/>
    <col min="10" max="11" width="18.7109375" customWidth="1"/>
    <col min="12" max="12" width="18.7109375" hidden="1" customWidth="1"/>
  </cols>
  <sheetData>
    <row r="1" spans="1:12" ht="12" customHeight="1" x14ac:dyDescent="0.25"/>
    <row r="2" spans="1:12" s="16" customFormat="1" ht="20.25" customHeight="1" x14ac:dyDescent="0.25">
      <c r="A2" s="61" t="s">
        <v>313</v>
      </c>
      <c r="B2" s="61"/>
      <c r="C2" s="61"/>
      <c r="D2" s="61"/>
      <c r="E2" s="61"/>
      <c r="F2" s="61"/>
      <c r="G2" s="93"/>
      <c r="H2" s="93"/>
      <c r="I2" s="93"/>
      <c r="J2" s="93"/>
      <c r="K2" s="93"/>
      <c r="L2" s="93"/>
    </row>
    <row r="3" spans="1:12" ht="20.2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pans="1:12" ht="63.75" customHeight="1" x14ac:dyDescent="0.25">
      <c r="A4" s="177" t="s">
        <v>154</v>
      </c>
      <c r="B4" s="178"/>
      <c r="C4" s="7" t="s">
        <v>134</v>
      </c>
      <c r="D4" s="7" t="s">
        <v>221</v>
      </c>
      <c r="E4" s="7" t="s">
        <v>135</v>
      </c>
      <c r="F4" s="15" t="s">
        <v>158</v>
      </c>
      <c r="G4" s="7" t="s">
        <v>113</v>
      </c>
      <c r="H4" s="7" t="s">
        <v>205</v>
      </c>
      <c r="I4" s="7" t="s">
        <v>176</v>
      </c>
      <c r="J4" s="7" t="s">
        <v>222</v>
      </c>
      <c r="K4" s="7" t="s">
        <v>123</v>
      </c>
      <c r="L4" s="7" t="s">
        <v>124</v>
      </c>
    </row>
    <row r="5" spans="1:12" s="16" customFormat="1" ht="18" customHeight="1" x14ac:dyDescent="0.25">
      <c r="A5" s="39" t="s">
        <v>16</v>
      </c>
      <c r="B5" s="39" t="s">
        <v>179</v>
      </c>
      <c r="C5" s="19">
        <f>SUBTOTAL(9,C6:C29)</f>
        <v>0</v>
      </c>
      <c r="D5" s="19">
        <f>SUBTOTAL(9,D6:D29)</f>
        <v>34245</v>
      </c>
      <c r="E5" s="19">
        <f>SUBTOTAL(9,E6:E29)</f>
        <v>73196.59</v>
      </c>
      <c r="F5" s="19">
        <f>G5-D5</f>
        <v>-34245</v>
      </c>
      <c r="G5" s="19">
        <f>SUBTOTAL(9,G6:G29)</f>
        <v>0</v>
      </c>
      <c r="H5" s="30" t="str">
        <f>IF(C5&lt;&gt;0,E5/C5,"-")</f>
        <v>-</v>
      </c>
      <c r="I5" s="30">
        <f>IF(D5&lt;&gt;0,E5/D5,"-")</f>
        <v>2.1374387501825085</v>
      </c>
      <c r="J5" s="19">
        <f>SUBTOTAL(9,J6:J29)</f>
        <v>45800</v>
      </c>
      <c r="K5" s="19">
        <f>SUBTOTAL(9,K6:K29)</f>
        <v>45800</v>
      </c>
      <c r="L5" s="19">
        <f>SUBTOTAL(9,L6:L29)</f>
        <v>0</v>
      </c>
    </row>
    <row r="6" spans="1:12" ht="30" hidden="1" customHeight="1" x14ac:dyDescent="0.3">
      <c r="A6" s="40"/>
      <c r="B6" s="40"/>
      <c r="C6" s="9"/>
      <c r="D6" s="9"/>
      <c r="E6" s="9"/>
      <c r="F6" s="9"/>
      <c r="G6" s="20"/>
      <c r="H6" s="31"/>
      <c r="I6" s="31"/>
      <c r="J6" s="20"/>
      <c r="K6" s="20"/>
      <c r="L6" s="20"/>
    </row>
    <row r="7" spans="1:12" s="16" customFormat="1" ht="409.6" hidden="1" customHeight="1" x14ac:dyDescent="0.25">
      <c r="A7" s="41" t="s">
        <v>56</v>
      </c>
      <c r="B7" s="41" t="s">
        <v>178</v>
      </c>
      <c r="C7" s="18">
        <f>SUBTOTAL(9,C8:C28)</f>
        <v>0</v>
      </c>
      <c r="D7" s="18">
        <f>SUBTOTAL(9,D8:D28)</f>
        <v>34245</v>
      </c>
      <c r="E7" s="18">
        <f>SUBTOTAL(9,E8:E28)</f>
        <v>73196.59</v>
      </c>
      <c r="F7" s="18">
        <f>G7-D7</f>
        <v>-34245</v>
      </c>
      <c r="G7" s="18">
        <f>SUBTOTAL(9,G8:G28)</f>
        <v>0</v>
      </c>
      <c r="H7" s="28" t="str">
        <f>IF(C7&lt;&gt;0,E7/C7,"-")</f>
        <v>-</v>
      </c>
      <c r="I7" s="28">
        <f>IF(D7&lt;&gt;0,E7/D7,"-")</f>
        <v>2.1374387501825085</v>
      </c>
      <c r="J7" s="18">
        <f>SUBTOTAL(9,J8:J28)</f>
        <v>45800</v>
      </c>
      <c r="K7" s="18">
        <f>SUBTOTAL(9,K8:K28)</f>
        <v>45800</v>
      </c>
      <c r="L7" s="18">
        <f>SUBTOTAL(9,L8:L28)</f>
        <v>0</v>
      </c>
    </row>
    <row r="8" spans="1:12" ht="30" hidden="1" customHeight="1" x14ac:dyDescent="0.25">
      <c r="A8" s="1"/>
      <c r="B8" s="5"/>
      <c r="C8" s="10"/>
      <c r="D8" s="10"/>
      <c r="E8" s="10"/>
      <c r="F8" s="10"/>
      <c r="G8" s="20"/>
      <c r="H8" s="31"/>
      <c r="I8" s="31"/>
      <c r="J8" s="20"/>
      <c r="K8" s="20"/>
      <c r="L8" s="20"/>
    </row>
    <row r="9" spans="1:12" s="16" customFormat="1" ht="409.6" hidden="1" customHeight="1" x14ac:dyDescent="0.25">
      <c r="A9" s="42" t="s">
        <v>56</v>
      </c>
      <c r="B9" s="42" t="s">
        <v>178</v>
      </c>
      <c r="C9" s="23">
        <f>SUBTOTAL(9,C10:C27)</f>
        <v>0</v>
      </c>
      <c r="D9" s="23">
        <f>SUBTOTAL(9,D10:D27)</f>
        <v>34245</v>
      </c>
      <c r="E9" s="23">
        <f>SUBTOTAL(9,E10:E27)</f>
        <v>73196.59</v>
      </c>
      <c r="F9" s="23">
        <f>G9-D9</f>
        <v>-34245</v>
      </c>
      <c r="G9" s="23">
        <f>SUBTOTAL(9,G10:G27)</f>
        <v>0</v>
      </c>
      <c r="H9" s="32" t="str">
        <f>IF(C9&lt;&gt;0,E9/C9,"-")</f>
        <v>-</v>
      </c>
      <c r="I9" s="32">
        <f>IF(D9&lt;&gt;0,E9/D9,"-")</f>
        <v>2.1374387501825085</v>
      </c>
      <c r="J9" s="23">
        <f>SUBTOTAL(9,J10:J27)</f>
        <v>45800</v>
      </c>
      <c r="K9" s="23">
        <f>SUBTOTAL(9,K10:K27)</f>
        <v>45800</v>
      </c>
      <c r="L9" s="23">
        <f>SUBTOTAL(9,L10:L27)</f>
        <v>0</v>
      </c>
    </row>
    <row r="10" spans="1:12" ht="30" hidden="1" customHeight="1" x14ac:dyDescent="0.25">
      <c r="A10" s="1"/>
      <c r="B10" s="1"/>
      <c r="C10" s="6"/>
      <c r="D10" s="11"/>
      <c r="E10" s="11"/>
      <c r="F10" s="11"/>
      <c r="G10" s="20"/>
      <c r="H10" s="31"/>
      <c r="I10" s="31"/>
      <c r="J10" s="20"/>
      <c r="K10" s="20"/>
      <c r="L10" s="20"/>
    </row>
    <row r="11" spans="1:12" ht="409.6" hidden="1" customHeight="1" x14ac:dyDescent="0.25">
      <c r="A11" s="43" t="s">
        <v>56</v>
      </c>
      <c r="B11" s="43" t="s">
        <v>178</v>
      </c>
      <c r="C11" s="24">
        <f>SUBTOTAL(9,C12:C26)</f>
        <v>0</v>
      </c>
      <c r="D11" s="24">
        <f>SUBTOTAL(9,D12:D26)</f>
        <v>34245</v>
      </c>
      <c r="E11" s="24">
        <f>SUBTOTAL(9,E12:E26)</f>
        <v>73196.59</v>
      </c>
      <c r="F11" s="24">
        <f>G11-D11</f>
        <v>-34245</v>
      </c>
      <c r="G11" s="24">
        <f>SUBTOTAL(9,G12:G26)</f>
        <v>0</v>
      </c>
      <c r="H11" s="33" t="str">
        <f>IF(C11&lt;&gt;0,E11/C11,"-")</f>
        <v>-</v>
      </c>
      <c r="I11" s="33">
        <f>IF(D11&lt;&gt;0,E11/D11,"-")</f>
        <v>2.1374387501825085</v>
      </c>
      <c r="J11" s="24">
        <f>SUBTOTAL(9,J12:J26)</f>
        <v>45800</v>
      </c>
      <c r="K11" s="24">
        <f>SUBTOTAL(9,K12:K26)</f>
        <v>45800</v>
      </c>
      <c r="L11" s="24">
        <f>SUBTOTAL(9,L12:L26)</f>
        <v>0</v>
      </c>
    </row>
    <row r="12" spans="1:12" ht="30" hidden="1" customHeight="1" x14ac:dyDescent="0.25">
      <c r="A12" s="1"/>
      <c r="B12" s="1"/>
      <c r="C12" s="6"/>
      <c r="D12" s="12"/>
      <c r="E12" s="12"/>
      <c r="F12" s="12"/>
      <c r="G12" s="20"/>
      <c r="H12" s="31"/>
      <c r="I12" s="31"/>
      <c r="J12" s="20"/>
      <c r="K12" s="20"/>
      <c r="L12" s="20"/>
    </row>
    <row r="13" spans="1:12" ht="409.6" hidden="1" customHeight="1" x14ac:dyDescent="0.25">
      <c r="A13" s="44" t="s">
        <v>56</v>
      </c>
      <c r="B13" s="44" t="s">
        <v>178</v>
      </c>
      <c r="C13" s="26">
        <f>SUBTOTAL(9,C14:C25)</f>
        <v>0</v>
      </c>
      <c r="D13" s="26">
        <f>SUBTOTAL(9,D14:D25)</f>
        <v>34245</v>
      </c>
      <c r="E13" s="26">
        <f>SUBTOTAL(9,E14:E25)</f>
        <v>73196.59</v>
      </c>
      <c r="F13" s="26">
        <f>G13-D13</f>
        <v>-34245</v>
      </c>
      <c r="G13" s="26">
        <f>SUBTOTAL(9,G14:G25)</f>
        <v>0</v>
      </c>
      <c r="H13" s="34" t="str">
        <f>IF(C13&lt;&gt;0,E13/C13,"-")</f>
        <v>-</v>
      </c>
      <c r="I13" s="34">
        <f>IF(D13&lt;&gt;0,E13/D13,"-")</f>
        <v>2.1374387501825085</v>
      </c>
      <c r="J13" s="26">
        <f>SUBTOTAL(9,J14:J25)</f>
        <v>45800</v>
      </c>
      <c r="K13" s="26">
        <f>SUBTOTAL(9,K14:K25)</f>
        <v>45800</v>
      </c>
      <c r="L13" s="26">
        <f>SUBTOTAL(9,L14:L25)</f>
        <v>0</v>
      </c>
    </row>
    <row r="14" spans="1:12" ht="30" hidden="1" customHeight="1" x14ac:dyDescent="0.25">
      <c r="A14" s="1"/>
      <c r="B14" s="1"/>
      <c r="C14" s="6"/>
      <c r="D14" s="13"/>
      <c r="E14" s="13"/>
      <c r="F14" s="13"/>
      <c r="G14" s="20"/>
      <c r="H14" s="31"/>
      <c r="I14" s="31"/>
      <c r="J14" s="20"/>
      <c r="K14" s="20"/>
      <c r="L14" s="20"/>
    </row>
    <row r="15" spans="1:12" ht="409.6" hidden="1" customHeight="1" x14ac:dyDescent="0.25">
      <c r="A15" s="45" t="s">
        <v>56</v>
      </c>
      <c r="B15" s="45" t="s">
        <v>178</v>
      </c>
      <c r="C15" s="27">
        <f>SUBTOTAL(9,C16:C24)</f>
        <v>0</v>
      </c>
      <c r="D15" s="27">
        <f>SUBTOTAL(9,D16:D24)</f>
        <v>34245</v>
      </c>
      <c r="E15" s="27">
        <f>SUBTOTAL(9,E16:E24)</f>
        <v>73196.59</v>
      </c>
      <c r="F15" s="27">
        <f>G15-D15</f>
        <v>-34245</v>
      </c>
      <c r="G15" s="27">
        <f>SUBTOTAL(9,G16:G24)</f>
        <v>0</v>
      </c>
      <c r="H15" s="35" t="str">
        <f>IF(C15&lt;&gt;0,E15/C15,"-")</f>
        <v>-</v>
      </c>
      <c r="I15" s="35">
        <f>IF(D15&lt;&gt;0,E15/D15,"-")</f>
        <v>2.1374387501825085</v>
      </c>
      <c r="J15" s="27">
        <f>SUBTOTAL(9,J16:J24)</f>
        <v>45800</v>
      </c>
      <c r="K15" s="27">
        <f>SUBTOTAL(9,K16:K24)</f>
        <v>45800</v>
      </c>
      <c r="L15" s="27">
        <f>SUBTOTAL(9,L16:L24)</f>
        <v>0</v>
      </c>
    </row>
    <row r="16" spans="1:12" ht="30" hidden="1" customHeight="1" x14ac:dyDescent="0.25">
      <c r="A16" s="1"/>
      <c r="B16" s="1"/>
      <c r="C16" s="6"/>
      <c r="D16" s="14"/>
      <c r="E16" s="14"/>
      <c r="F16" s="14"/>
      <c r="G16" s="20"/>
      <c r="H16" s="31"/>
      <c r="I16" s="31"/>
      <c r="J16" s="20"/>
      <c r="K16" s="20"/>
      <c r="L16" s="20"/>
    </row>
    <row r="17" spans="1:12" ht="409.6" hidden="1" customHeight="1" x14ac:dyDescent="0.25">
      <c r="A17" s="46" t="s">
        <v>56</v>
      </c>
      <c r="B17" s="46" t="s">
        <v>178</v>
      </c>
      <c r="C17" s="25">
        <f>SUBTOTAL(9,C18:C23)</f>
        <v>0</v>
      </c>
      <c r="D17" s="25">
        <f>SUBTOTAL(9,D18:D23)</f>
        <v>34245</v>
      </c>
      <c r="E17" s="25">
        <f>SUBTOTAL(9,E18:E23)</f>
        <v>73196.59</v>
      </c>
      <c r="F17" s="25">
        <f>G17-D17</f>
        <v>-34245</v>
      </c>
      <c r="G17" s="25">
        <f>SUBTOTAL(9,G18:G23)</f>
        <v>0</v>
      </c>
      <c r="H17" s="36" t="str">
        <f>IF(C17&lt;&gt;0,E17/C17,"-")</f>
        <v>-</v>
      </c>
      <c r="I17" s="36">
        <f>IF(D17&lt;&gt;0,E17/D17,"-")</f>
        <v>2.1374387501825085</v>
      </c>
      <c r="J17" s="25">
        <f>SUBTOTAL(9,J18:J23)</f>
        <v>45800</v>
      </c>
      <c r="K17" s="25">
        <f>SUBTOTAL(9,K18:K23)</f>
        <v>45800</v>
      </c>
      <c r="L17" s="25">
        <f>SUBTOTAL(9,L18:L23)</f>
        <v>0</v>
      </c>
    </row>
    <row r="18" spans="1:12" ht="22.5" hidden="1" customHeight="1" x14ac:dyDescent="0.25">
      <c r="A18" s="1"/>
      <c r="B18" s="1"/>
      <c r="C18" s="6"/>
      <c r="D18" s="14"/>
      <c r="E18" s="14"/>
      <c r="F18" s="14"/>
      <c r="G18" s="14"/>
      <c r="H18" s="37"/>
      <c r="I18" s="37"/>
      <c r="J18" s="14"/>
      <c r="K18" s="14"/>
      <c r="L18" s="14"/>
    </row>
    <row r="19" spans="1:12" ht="409.6" hidden="1" customHeight="1" x14ac:dyDescent="0.25">
      <c r="A19" s="47" t="s">
        <v>56</v>
      </c>
      <c r="B19" s="47" t="s">
        <v>178</v>
      </c>
      <c r="C19" s="14">
        <f>SUBTOTAL(9,C20:C22)</f>
        <v>0</v>
      </c>
      <c r="D19" s="14">
        <f>SUBTOTAL(9,D20:D22)</f>
        <v>34245</v>
      </c>
      <c r="E19" s="14">
        <f>SUBTOTAL(9,E20:E22)</f>
        <v>73196.59</v>
      </c>
      <c r="F19" s="14">
        <f>G19-D19</f>
        <v>-34245</v>
      </c>
      <c r="G19" s="14">
        <f>SUBTOTAL(9,G20:G22)</f>
        <v>0</v>
      </c>
      <c r="H19" s="37" t="str">
        <f>IF(C19&lt;&gt;0,E19/C19,"-")</f>
        <v>-</v>
      </c>
      <c r="I19" s="37">
        <f>IF(D19&lt;&gt;0,E19/D19,"-")</f>
        <v>2.1374387501825085</v>
      </c>
      <c r="J19" s="14">
        <f>SUBTOTAL(9,J20:J22)</f>
        <v>45800</v>
      </c>
      <c r="K19" s="14">
        <f>SUBTOTAL(9,K20:K22)</f>
        <v>45800</v>
      </c>
      <c r="L19" s="14">
        <f>SUBTOTAL(9,L20:L22)</f>
        <v>0</v>
      </c>
    </row>
    <row r="20" spans="1:12" ht="30" hidden="1" customHeight="1" x14ac:dyDescent="0.25">
      <c r="A20" s="1"/>
      <c r="B20" s="1"/>
      <c r="C20" s="6"/>
      <c r="D20" s="21"/>
      <c r="E20" s="21"/>
      <c r="F20" s="21"/>
      <c r="G20" s="20"/>
      <c r="H20" s="31"/>
      <c r="I20" s="31"/>
      <c r="J20" s="20"/>
      <c r="K20" s="20"/>
      <c r="L20" s="20"/>
    </row>
    <row r="21" spans="1:12" ht="15" customHeight="1" x14ac:dyDescent="0.25">
      <c r="A21" s="48" t="s">
        <v>56</v>
      </c>
      <c r="B21" s="48" t="s">
        <v>178</v>
      </c>
      <c r="C21" s="3">
        <v>0</v>
      </c>
      <c r="D21" s="3">
        <v>34245</v>
      </c>
      <c r="E21" s="3">
        <v>73196.59</v>
      </c>
      <c r="F21" s="3">
        <f>G21-D21</f>
        <v>-34245</v>
      </c>
      <c r="G21" s="3"/>
      <c r="H21" s="29" t="str">
        <f>IF(C21&lt;&gt;0,0/C21,"-")</f>
        <v>-</v>
      </c>
      <c r="I21" s="29">
        <f>IF(D21&lt;&gt;0,E21/D21,"-")</f>
        <v>2.1374387501825085</v>
      </c>
      <c r="J21" s="3">
        <v>45800</v>
      </c>
      <c r="K21" s="49">
        <v>45800</v>
      </c>
      <c r="L21" s="49">
        <v>0</v>
      </c>
    </row>
    <row r="22" spans="1:12" hidden="1" x14ac:dyDescent="0.25">
      <c r="A22" s="1"/>
      <c r="B22" s="1"/>
      <c r="C22" s="6"/>
      <c r="D22" s="3"/>
      <c r="E22" s="3"/>
      <c r="F22" s="3"/>
      <c r="G22" s="3"/>
      <c r="H22" s="29"/>
      <c r="I22" s="29"/>
      <c r="J22" s="3"/>
      <c r="K22" s="3"/>
      <c r="L22" s="3"/>
    </row>
    <row r="23" spans="1:12" hidden="1" x14ac:dyDescent="0.25">
      <c r="A23" s="1"/>
      <c r="B23" s="1"/>
      <c r="C23" s="6"/>
      <c r="D23" s="6"/>
      <c r="E23" s="6"/>
      <c r="F23" s="6"/>
      <c r="G23" s="20"/>
      <c r="H23" s="31"/>
      <c r="I23" s="31"/>
      <c r="J23" s="20"/>
      <c r="K23" s="20"/>
      <c r="L23" s="20"/>
    </row>
    <row r="24" spans="1:12" ht="20.100000000000001" hidden="1" customHeight="1" x14ac:dyDescent="0.25">
      <c r="A24" s="1"/>
      <c r="B24" s="1"/>
      <c r="C24" s="6"/>
      <c r="D24" s="6"/>
      <c r="E24" s="6"/>
      <c r="F24" s="6"/>
      <c r="G24" s="20"/>
      <c r="H24" s="31"/>
      <c r="I24" s="31"/>
      <c r="J24" s="20"/>
      <c r="K24" s="20"/>
      <c r="L24" s="20"/>
    </row>
    <row r="25" spans="1:12" ht="20.100000000000001" hidden="1" customHeight="1" x14ac:dyDescent="0.25">
      <c r="A25" s="1"/>
      <c r="B25" s="1"/>
      <c r="C25" s="6"/>
      <c r="D25" s="6"/>
      <c r="E25" s="6"/>
      <c r="F25" s="6"/>
      <c r="G25" s="20"/>
      <c r="H25" s="31"/>
      <c r="I25" s="31"/>
      <c r="J25" s="20"/>
      <c r="K25" s="20"/>
      <c r="L25" s="20"/>
    </row>
    <row r="26" spans="1:12" ht="20.100000000000001" hidden="1" customHeight="1" x14ac:dyDescent="0.25">
      <c r="A26" s="1"/>
      <c r="B26" s="1"/>
      <c r="C26" s="6"/>
      <c r="D26" s="6"/>
      <c r="E26" s="6"/>
      <c r="F26" s="6"/>
      <c r="G26" s="20"/>
      <c r="H26" s="31"/>
      <c r="I26" s="31"/>
      <c r="J26" s="20"/>
      <c r="K26" s="20"/>
      <c r="L26" s="20"/>
    </row>
    <row r="27" spans="1:12" ht="20.100000000000001" hidden="1" customHeight="1" x14ac:dyDescent="0.25">
      <c r="A27" s="1"/>
      <c r="B27" s="1"/>
      <c r="C27" s="6"/>
      <c r="D27" s="6"/>
      <c r="E27" s="6"/>
      <c r="F27" s="6"/>
      <c r="G27" s="20"/>
      <c r="H27" s="31"/>
      <c r="I27" s="31"/>
      <c r="J27" s="20"/>
      <c r="K27" s="20"/>
      <c r="L27" s="20"/>
    </row>
    <row r="28" spans="1:12" ht="20.100000000000001" hidden="1" customHeight="1" x14ac:dyDescent="0.25">
      <c r="A28" s="1"/>
      <c r="B28" s="1"/>
      <c r="C28" s="6"/>
      <c r="D28" s="6"/>
      <c r="E28" s="6"/>
      <c r="F28" s="6"/>
      <c r="G28" s="20"/>
      <c r="H28" s="31"/>
      <c r="I28" s="31"/>
      <c r="J28" s="20"/>
      <c r="K28" s="20"/>
      <c r="L28" s="20"/>
    </row>
    <row r="29" spans="1:12" hidden="1" x14ac:dyDescent="0.25">
      <c r="A29" s="1"/>
      <c r="B29" s="1"/>
      <c r="C29" s="6"/>
      <c r="D29" s="6"/>
      <c r="E29" s="6"/>
      <c r="F29" s="6"/>
      <c r="G29" s="20"/>
      <c r="H29" s="31"/>
      <c r="I29" s="31"/>
      <c r="J29" s="20"/>
      <c r="K29" s="20"/>
      <c r="L29" s="20"/>
    </row>
    <row r="30" spans="1:12" s="16" customFormat="1" ht="18" customHeight="1" x14ac:dyDescent="0.25">
      <c r="A30" s="39" t="s">
        <v>17</v>
      </c>
      <c r="B30" s="39" t="s">
        <v>126</v>
      </c>
      <c r="C30" s="19">
        <f>SUBTOTAL(9,C31:C54)</f>
        <v>0</v>
      </c>
      <c r="D30" s="19">
        <f>SUBTOTAL(9,D31:D54)</f>
        <v>1824455</v>
      </c>
      <c r="E30" s="19">
        <f>SUBTOTAL(9,E31:E54)</f>
        <v>3011534.8899999997</v>
      </c>
      <c r="F30" s="19">
        <f>G30-D30</f>
        <v>-1824455</v>
      </c>
      <c r="G30" s="19">
        <f>SUBTOTAL(9,G31:G54)</f>
        <v>0</v>
      </c>
      <c r="H30" s="30" t="str">
        <f>IF(C30&lt;&gt;0,E30/C30,"-")</f>
        <v>-</v>
      </c>
      <c r="I30" s="30">
        <f>IF(D30&lt;&gt;0,E30/D30,"-")</f>
        <v>1.6506490376578209</v>
      </c>
      <c r="J30" s="19">
        <f>SUBTOTAL(9,J31:J54)</f>
        <v>986187</v>
      </c>
      <c r="K30" s="19">
        <f>SUBTOTAL(9,K31:K54)</f>
        <v>922215</v>
      </c>
      <c r="L30" s="19">
        <f>SUBTOTAL(9,L31:L54)</f>
        <v>0</v>
      </c>
    </row>
    <row r="31" spans="1:12" ht="30" hidden="1" customHeight="1" x14ac:dyDescent="0.3">
      <c r="A31" s="40"/>
      <c r="B31" s="40"/>
      <c r="C31" s="9"/>
      <c r="D31" s="9"/>
      <c r="E31" s="9"/>
      <c r="F31" s="9"/>
      <c r="G31" s="20"/>
      <c r="H31" s="31"/>
      <c r="I31" s="31"/>
      <c r="J31" s="20"/>
      <c r="K31" s="20"/>
      <c r="L31" s="20"/>
    </row>
    <row r="32" spans="1:12" s="16" customFormat="1" ht="409.6" hidden="1" customHeight="1" x14ac:dyDescent="0.25">
      <c r="A32" s="41" t="s">
        <v>57</v>
      </c>
      <c r="B32" s="41" t="s">
        <v>127</v>
      </c>
      <c r="C32" s="18">
        <f>SUBTOTAL(9,C33:C53)</f>
        <v>0</v>
      </c>
      <c r="D32" s="18">
        <f>SUBTOTAL(9,D33:D53)</f>
        <v>1824455</v>
      </c>
      <c r="E32" s="18">
        <f>SUBTOTAL(9,E33:E53)</f>
        <v>3011534.8899999997</v>
      </c>
      <c r="F32" s="18">
        <f>G32-D32</f>
        <v>-1824455</v>
      </c>
      <c r="G32" s="18">
        <f>SUBTOTAL(9,G33:G53)</f>
        <v>0</v>
      </c>
      <c r="H32" s="28" t="str">
        <f>IF(C32&lt;&gt;0,E32/C32,"-")</f>
        <v>-</v>
      </c>
      <c r="I32" s="28">
        <f>IF(D32&lt;&gt;0,E32/D32,"-")</f>
        <v>1.6506490376578209</v>
      </c>
      <c r="J32" s="18">
        <f>SUBTOTAL(9,J33:J53)</f>
        <v>986187</v>
      </c>
      <c r="K32" s="18">
        <f>SUBTOTAL(9,K33:K53)</f>
        <v>922215</v>
      </c>
      <c r="L32" s="18">
        <f>SUBTOTAL(9,L33:L53)</f>
        <v>0</v>
      </c>
    </row>
    <row r="33" spans="1:12" ht="30" hidden="1" customHeight="1" x14ac:dyDescent="0.25">
      <c r="A33" s="1"/>
      <c r="B33" s="5"/>
      <c r="C33" s="10"/>
      <c r="D33" s="10"/>
      <c r="E33" s="10"/>
      <c r="F33" s="10"/>
      <c r="G33" s="20"/>
      <c r="H33" s="31"/>
      <c r="I33" s="31"/>
      <c r="J33" s="20"/>
      <c r="K33" s="20"/>
      <c r="L33" s="20"/>
    </row>
    <row r="34" spans="1:12" s="16" customFormat="1" ht="409.6" hidden="1" customHeight="1" x14ac:dyDescent="0.25">
      <c r="A34" s="42" t="s">
        <v>57</v>
      </c>
      <c r="B34" s="42" t="s">
        <v>127</v>
      </c>
      <c r="C34" s="23">
        <f>SUBTOTAL(9,C35:C52)</f>
        <v>0</v>
      </c>
      <c r="D34" s="23">
        <f>SUBTOTAL(9,D35:D52)</f>
        <v>1824455</v>
      </c>
      <c r="E34" s="23">
        <f>SUBTOTAL(9,E35:E52)</f>
        <v>3011534.8899999997</v>
      </c>
      <c r="F34" s="23">
        <f>G34-D34</f>
        <v>-1824455</v>
      </c>
      <c r="G34" s="23">
        <f>SUBTOTAL(9,G35:G52)</f>
        <v>0</v>
      </c>
      <c r="H34" s="32" t="str">
        <f>IF(C34&lt;&gt;0,E34/C34,"-")</f>
        <v>-</v>
      </c>
      <c r="I34" s="32">
        <f>IF(D34&lt;&gt;0,E34/D34,"-")</f>
        <v>1.6506490376578209</v>
      </c>
      <c r="J34" s="23">
        <f>SUBTOTAL(9,J35:J52)</f>
        <v>986187</v>
      </c>
      <c r="K34" s="23">
        <f>SUBTOTAL(9,K35:K52)</f>
        <v>922215</v>
      </c>
      <c r="L34" s="23">
        <f>SUBTOTAL(9,L35:L52)</f>
        <v>0</v>
      </c>
    </row>
    <row r="35" spans="1:12" ht="30" hidden="1" customHeight="1" x14ac:dyDescent="0.25">
      <c r="A35" s="1"/>
      <c r="B35" s="1"/>
      <c r="C35" s="6"/>
      <c r="D35" s="11"/>
      <c r="E35" s="11"/>
      <c r="F35" s="11"/>
      <c r="G35" s="20"/>
      <c r="H35" s="31"/>
      <c r="I35" s="31"/>
      <c r="J35" s="20"/>
      <c r="K35" s="20"/>
      <c r="L35" s="20"/>
    </row>
    <row r="36" spans="1:12" ht="409.6" hidden="1" customHeight="1" x14ac:dyDescent="0.25">
      <c r="A36" s="43" t="s">
        <v>57</v>
      </c>
      <c r="B36" s="43" t="s">
        <v>127</v>
      </c>
      <c r="C36" s="24">
        <f>SUBTOTAL(9,C37:C51)</f>
        <v>0</v>
      </c>
      <c r="D36" s="24">
        <f>SUBTOTAL(9,D37:D51)</f>
        <v>1824455</v>
      </c>
      <c r="E36" s="24">
        <f>SUBTOTAL(9,E37:E51)</f>
        <v>3011534.8899999997</v>
      </c>
      <c r="F36" s="24">
        <f>G36-D36</f>
        <v>-1824455</v>
      </c>
      <c r="G36" s="24">
        <f>SUBTOTAL(9,G37:G51)</f>
        <v>0</v>
      </c>
      <c r="H36" s="33" t="str">
        <f>IF(C36&lt;&gt;0,E36/C36,"-")</f>
        <v>-</v>
      </c>
      <c r="I36" s="33">
        <f>IF(D36&lt;&gt;0,E36/D36,"-")</f>
        <v>1.6506490376578209</v>
      </c>
      <c r="J36" s="24">
        <f>SUBTOTAL(9,J37:J51)</f>
        <v>986187</v>
      </c>
      <c r="K36" s="24">
        <f>SUBTOTAL(9,K37:K51)</f>
        <v>922215</v>
      </c>
      <c r="L36" s="24">
        <f>SUBTOTAL(9,L37:L51)</f>
        <v>0</v>
      </c>
    </row>
    <row r="37" spans="1:12" ht="30" hidden="1" customHeight="1" x14ac:dyDescent="0.25">
      <c r="A37" s="1"/>
      <c r="B37" s="1"/>
      <c r="C37" s="6"/>
      <c r="D37" s="12"/>
      <c r="E37" s="12"/>
      <c r="F37" s="12"/>
      <c r="G37" s="20"/>
      <c r="H37" s="31"/>
      <c r="I37" s="31"/>
      <c r="J37" s="20"/>
      <c r="K37" s="20"/>
      <c r="L37" s="20"/>
    </row>
    <row r="38" spans="1:12" ht="409.6" hidden="1" customHeight="1" x14ac:dyDescent="0.25">
      <c r="A38" s="44" t="s">
        <v>57</v>
      </c>
      <c r="B38" s="44" t="s">
        <v>127</v>
      </c>
      <c r="C38" s="26">
        <f>SUBTOTAL(9,C39:C50)</f>
        <v>0</v>
      </c>
      <c r="D38" s="26">
        <f>SUBTOTAL(9,D39:D50)</f>
        <v>1824455</v>
      </c>
      <c r="E38" s="26">
        <f>SUBTOTAL(9,E39:E50)</f>
        <v>3011534.8899999997</v>
      </c>
      <c r="F38" s="26">
        <f>G38-D38</f>
        <v>-1824455</v>
      </c>
      <c r="G38" s="26">
        <f>SUBTOTAL(9,G39:G50)</f>
        <v>0</v>
      </c>
      <c r="H38" s="34" t="str">
        <f>IF(C38&lt;&gt;0,E38/C38,"-")</f>
        <v>-</v>
      </c>
      <c r="I38" s="34">
        <f>IF(D38&lt;&gt;0,E38/D38,"-")</f>
        <v>1.6506490376578209</v>
      </c>
      <c r="J38" s="26">
        <f>SUBTOTAL(9,J39:J50)</f>
        <v>986187</v>
      </c>
      <c r="K38" s="26">
        <f>SUBTOTAL(9,K39:K50)</f>
        <v>922215</v>
      </c>
      <c r="L38" s="26">
        <f>SUBTOTAL(9,L39:L50)</f>
        <v>0</v>
      </c>
    </row>
    <row r="39" spans="1:12" ht="30" hidden="1" customHeight="1" x14ac:dyDescent="0.25">
      <c r="A39" s="1"/>
      <c r="B39" s="1"/>
      <c r="C39" s="6"/>
      <c r="D39" s="13"/>
      <c r="E39" s="13"/>
      <c r="F39" s="13"/>
      <c r="G39" s="20"/>
      <c r="H39" s="31"/>
      <c r="I39" s="31"/>
      <c r="J39" s="20"/>
      <c r="K39" s="20"/>
      <c r="L39" s="20"/>
    </row>
    <row r="40" spans="1:12" ht="409.6" hidden="1" customHeight="1" x14ac:dyDescent="0.25">
      <c r="A40" s="45" t="s">
        <v>57</v>
      </c>
      <c r="B40" s="45" t="s">
        <v>127</v>
      </c>
      <c r="C40" s="27">
        <f>SUBTOTAL(9,C41:C49)</f>
        <v>0</v>
      </c>
      <c r="D40" s="27">
        <f>SUBTOTAL(9,D41:D49)</f>
        <v>1824455</v>
      </c>
      <c r="E40" s="27">
        <f>SUBTOTAL(9,E41:E49)</f>
        <v>3011534.8899999997</v>
      </c>
      <c r="F40" s="27">
        <f>G40-D40</f>
        <v>-1824455</v>
      </c>
      <c r="G40" s="27">
        <f>SUBTOTAL(9,G41:G49)</f>
        <v>0</v>
      </c>
      <c r="H40" s="35" t="str">
        <f>IF(C40&lt;&gt;0,E40/C40,"-")</f>
        <v>-</v>
      </c>
      <c r="I40" s="35">
        <f>IF(D40&lt;&gt;0,E40/D40,"-")</f>
        <v>1.6506490376578209</v>
      </c>
      <c r="J40" s="27">
        <f>SUBTOTAL(9,J41:J49)</f>
        <v>986187</v>
      </c>
      <c r="K40" s="27">
        <f>SUBTOTAL(9,K41:K49)</f>
        <v>922215</v>
      </c>
      <c r="L40" s="27">
        <f>SUBTOTAL(9,L41:L49)</f>
        <v>0</v>
      </c>
    </row>
    <row r="41" spans="1:12" ht="30" hidden="1" customHeight="1" x14ac:dyDescent="0.25">
      <c r="A41" s="1"/>
      <c r="B41" s="1"/>
      <c r="C41" s="6"/>
      <c r="D41" s="14"/>
      <c r="E41" s="14"/>
      <c r="F41" s="14"/>
      <c r="G41" s="20"/>
      <c r="H41" s="31"/>
      <c r="I41" s="31"/>
      <c r="J41" s="20"/>
      <c r="K41" s="20"/>
      <c r="L41" s="20"/>
    </row>
    <row r="42" spans="1:12" ht="409.6" hidden="1" customHeight="1" x14ac:dyDescent="0.25">
      <c r="A42" s="46" t="s">
        <v>57</v>
      </c>
      <c r="B42" s="46" t="s">
        <v>127</v>
      </c>
      <c r="C42" s="25">
        <f>SUBTOTAL(9,C43:C48)</f>
        <v>0</v>
      </c>
      <c r="D42" s="25">
        <f>SUBTOTAL(9,D43:D48)</f>
        <v>1824455</v>
      </c>
      <c r="E42" s="25">
        <f>SUBTOTAL(9,E43:E48)</f>
        <v>3011534.8899999997</v>
      </c>
      <c r="F42" s="25">
        <f>G42-D42</f>
        <v>-1824455</v>
      </c>
      <c r="G42" s="25">
        <f>SUBTOTAL(9,G43:G48)</f>
        <v>0</v>
      </c>
      <c r="H42" s="36" t="str">
        <f>IF(C42&lt;&gt;0,E42/C42,"-")</f>
        <v>-</v>
      </c>
      <c r="I42" s="36">
        <f>IF(D42&lt;&gt;0,E42/D42,"-")</f>
        <v>1.6506490376578209</v>
      </c>
      <c r="J42" s="25">
        <f>SUBTOTAL(9,J43:J48)</f>
        <v>986187</v>
      </c>
      <c r="K42" s="25">
        <f>SUBTOTAL(9,K43:K48)</f>
        <v>922215</v>
      </c>
      <c r="L42" s="25">
        <f>SUBTOTAL(9,L43:L48)</f>
        <v>0</v>
      </c>
    </row>
    <row r="43" spans="1:12" ht="22.5" hidden="1" customHeight="1" x14ac:dyDescent="0.25">
      <c r="A43" s="1"/>
      <c r="B43" s="1"/>
      <c r="C43" s="6"/>
      <c r="D43" s="14"/>
      <c r="E43" s="14"/>
      <c r="F43" s="14"/>
      <c r="G43" s="14"/>
      <c r="H43" s="37"/>
      <c r="I43" s="37"/>
      <c r="J43" s="14"/>
      <c r="K43" s="14"/>
      <c r="L43" s="14"/>
    </row>
    <row r="44" spans="1:12" ht="409.6" hidden="1" customHeight="1" x14ac:dyDescent="0.25">
      <c r="A44" s="47" t="s">
        <v>57</v>
      </c>
      <c r="B44" s="47" t="s">
        <v>127</v>
      </c>
      <c r="C44" s="14">
        <f>SUBTOTAL(9,C45:C47)</f>
        <v>0</v>
      </c>
      <c r="D44" s="14">
        <f>SUBTOTAL(9,D45:D47)</f>
        <v>1824455</v>
      </c>
      <c r="E44" s="14">
        <f>SUBTOTAL(9,E45:E47)</f>
        <v>3011534.8899999997</v>
      </c>
      <c r="F44" s="14">
        <f>G44-D44</f>
        <v>-1824455</v>
      </c>
      <c r="G44" s="14">
        <f>SUBTOTAL(9,G45:G47)</f>
        <v>0</v>
      </c>
      <c r="H44" s="37" t="str">
        <f>IF(C44&lt;&gt;0,E44/C44,"-")</f>
        <v>-</v>
      </c>
      <c r="I44" s="37">
        <f>IF(D44&lt;&gt;0,E44/D44,"-")</f>
        <v>1.6506490376578209</v>
      </c>
      <c r="J44" s="14">
        <f>SUBTOTAL(9,J45:J47)</f>
        <v>986187</v>
      </c>
      <c r="K44" s="14">
        <f>SUBTOTAL(9,K45:K47)</f>
        <v>922215</v>
      </c>
      <c r="L44" s="14">
        <f>SUBTOTAL(9,L45:L47)</f>
        <v>0</v>
      </c>
    </row>
    <row r="45" spans="1:12" ht="30" hidden="1" customHeight="1" x14ac:dyDescent="0.25">
      <c r="A45" s="1"/>
      <c r="B45" s="1"/>
      <c r="C45" s="6"/>
      <c r="D45" s="21"/>
      <c r="E45" s="21"/>
      <c r="F45" s="21"/>
      <c r="G45" s="20"/>
      <c r="H45" s="31"/>
      <c r="I45" s="31"/>
      <c r="J45" s="20"/>
      <c r="K45" s="20"/>
      <c r="L45" s="20"/>
    </row>
    <row r="46" spans="1:12" ht="15" customHeight="1" x14ac:dyDescent="0.25">
      <c r="A46" s="48" t="s">
        <v>57</v>
      </c>
      <c r="B46" s="48" t="s">
        <v>127</v>
      </c>
      <c r="C46" s="3">
        <v>0</v>
      </c>
      <c r="D46" s="3">
        <v>1824455</v>
      </c>
      <c r="E46" s="3">
        <v>3011534.8899999997</v>
      </c>
      <c r="F46" s="3">
        <f>G46-D46</f>
        <v>-1824455</v>
      </c>
      <c r="G46" s="3"/>
      <c r="H46" s="29" t="str">
        <f>IF(C46&lt;&gt;0,0/C46,"-")</f>
        <v>-</v>
      </c>
      <c r="I46" s="29">
        <f>IF(D46&lt;&gt;0,E46/D46,"-")</f>
        <v>1.6506490376578209</v>
      </c>
      <c r="J46" s="3">
        <v>986187</v>
      </c>
      <c r="K46" s="49">
        <v>922215</v>
      </c>
      <c r="L46" s="49">
        <v>0</v>
      </c>
    </row>
    <row r="47" spans="1:12" hidden="1" x14ac:dyDescent="0.25">
      <c r="A47" s="1"/>
      <c r="B47" s="1"/>
      <c r="C47" s="6"/>
      <c r="D47" s="3"/>
      <c r="E47" s="3"/>
      <c r="F47" s="3"/>
      <c r="G47" s="3"/>
      <c r="H47" s="29"/>
      <c r="I47" s="29"/>
      <c r="J47" s="3"/>
      <c r="K47" s="3"/>
      <c r="L47" s="3"/>
    </row>
    <row r="48" spans="1:12" hidden="1" x14ac:dyDescent="0.25">
      <c r="A48" s="1"/>
      <c r="B48" s="1"/>
      <c r="C48" s="6"/>
      <c r="D48" s="6"/>
      <c r="E48" s="6"/>
      <c r="F48" s="6"/>
      <c r="G48" s="20"/>
      <c r="H48" s="31"/>
      <c r="I48" s="31"/>
      <c r="J48" s="20"/>
      <c r="K48" s="20"/>
      <c r="L48" s="20"/>
    </row>
    <row r="49" spans="1:12" ht="20.100000000000001" hidden="1" customHeight="1" x14ac:dyDescent="0.25">
      <c r="A49" s="1"/>
      <c r="B49" s="1"/>
      <c r="C49" s="6"/>
      <c r="D49" s="6"/>
      <c r="E49" s="6"/>
      <c r="F49" s="6"/>
      <c r="G49" s="20"/>
      <c r="H49" s="31"/>
      <c r="I49" s="31"/>
      <c r="J49" s="20"/>
      <c r="K49" s="20"/>
      <c r="L49" s="20"/>
    </row>
    <row r="50" spans="1:12" ht="20.100000000000001" hidden="1" customHeight="1" x14ac:dyDescent="0.25">
      <c r="A50" s="1"/>
      <c r="B50" s="1"/>
      <c r="C50" s="6"/>
      <c r="D50" s="6"/>
      <c r="E50" s="6"/>
      <c r="F50" s="6"/>
      <c r="G50" s="20"/>
      <c r="H50" s="31"/>
      <c r="I50" s="31"/>
      <c r="J50" s="20"/>
      <c r="K50" s="20"/>
      <c r="L50" s="20"/>
    </row>
    <row r="51" spans="1:12" ht="20.100000000000001" hidden="1" customHeight="1" x14ac:dyDescent="0.25">
      <c r="A51" s="1"/>
      <c r="B51" s="1"/>
      <c r="C51" s="6"/>
      <c r="D51" s="6"/>
      <c r="E51" s="6"/>
      <c r="F51" s="6"/>
      <c r="G51" s="20"/>
      <c r="H51" s="31"/>
      <c r="I51" s="31"/>
      <c r="J51" s="20"/>
      <c r="K51" s="20"/>
      <c r="L51" s="20"/>
    </row>
    <row r="52" spans="1:12" ht="20.100000000000001" hidden="1" customHeight="1" x14ac:dyDescent="0.25">
      <c r="A52" s="1"/>
      <c r="B52" s="1"/>
      <c r="C52" s="6"/>
      <c r="D52" s="6"/>
      <c r="E52" s="6"/>
      <c r="F52" s="6"/>
      <c r="G52" s="20"/>
      <c r="H52" s="31"/>
      <c r="I52" s="31"/>
      <c r="J52" s="20"/>
      <c r="K52" s="20"/>
      <c r="L52" s="20"/>
    </row>
    <row r="53" spans="1:12" ht="20.100000000000001" hidden="1" customHeight="1" x14ac:dyDescent="0.25">
      <c r="A53" s="1"/>
      <c r="B53" s="1"/>
      <c r="C53" s="6"/>
      <c r="D53" s="6"/>
      <c r="E53" s="6"/>
      <c r="F53" s="6"/>
      <c r="G53" s="20"/>
      <c r="H53" s="31"/>
      <c r="I53" s="31"/>
      <c r="J53" s="20"/>
      <c r="K53" s="20"/>
      <c r="L53" s="20"/>
    </row>
    <row r="54" spans="1:12" hidden="1" x14ac:dyDescent="0.25">
      <c r="A54" s="1"/>
      <c r="B54" s="1"/>
      <c r="C54" s="6"/>
      <c r="D54" s="6"/>
      <c r="E54" s="6"/>
      <c r="F54" s="6"/>
      <c r="G54" s="20"/>
      <c r="H54" s="31"/>
      <c r="I54" s="31"/>
      <c r="J54" s="20"/>
      <c r="K54" s="20"/>
      <c r="L54" s="20"/>
    </row>
    <row r="55" spans="1:12" hidden="1" x14ac:dyDescent="0.25">
      <c r="A55" s="1"/>
      <c r="B55" s="1"/>
      <c r="C55" s="6"/>
      <c r="D55" s="6"/>
      <c r="E55" s="6"/>
      <c r="F55" s="6"/>
      <c r="G55" s="20"/>
      <c r="H55" s="31"/>
      <c r="I55" s="31"/>
      <c r="J55" s="20"/>
      <c r="K55" s="20"/>
      <c r="L55" s="20"/>
    </row>
    <row r="56" spans="1:12" ht="27.75" customHeight="1" x14ac:dyDescent="0.25">
      <c r="A56" s="17" t="s">
        <v>117</v>
      </c>
      <c r="B56" s="17"/>
      <c r="C56" s="22">
        <f>SUBTOTAL(9,C21:C55)</f>
        <v>0</v>
      </c>
      <c r="D56" s="22">
        <f>SUBTOTAL(9,D21:D55)</f>
        <v>1858700</v>
      </c>
      <c r="E56" s="22">
        <f>SUBTOTAL(9,E21:E55)</f>
        <v>3084731.4799999995</v>
      </c>
      <c r="F56" s="22">
        <f>G56-D56</f>
        <v>-1858700</v>
      </c>
      <c r="G56" s="22">
        <f>SUBTOTAL(9,G21:G55)</f>
        <v>0</v>
      </c>
      <c r="H56" s="38" t="str">
        <f>IF(C56&lt;&gt;0,E56/C56,"-")</f>
        <v>-</v>
      </c>
      <c r="I56" s="38">
        <f>IF(D56&lt;&gt;0,E56/D56,"-")</f>
        <v>1.6596177328240165</v>
      </c>
      <c r="J56" s="22">
        <f>SUBTOTAL(9,J21:J55)</f>
        <v>1031987</v>
      </c>
      <c r="K56" s="22">
        <f>SUBTOTAL(9,K21:K55)</f>
        <v>968015</v>
      </c>
      <c r="L56" s="22">
        <f>SUBTOTAL(9,L21:L55)</f>
        <v>0</v>
      </c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61" spans="1:12" x14ac:dyDescent="0.25">
      <c r="B61" s="125" t="s">
        <v>311</v>
      </c>
    </row>
    <row r="63" spans="1:12" x14ac:dyDescent="0.25">
      <c r="A63" t="s">
        <v>314</v>
      </c>
    </row>
    <row r="64" spans="1:12" x14ac:dyDescent="0.25">
      <c r="A64" t="s">
        <v>312</v>
      </c>
    </row>
    <row r="67" spans="1:10" x14ac:dyDescent="0.25">
      <c r="J67" t="s">
        <v>320</v>
      </c>
    </row>
    <row r="68" spans="1:10" x14ac:dyDescent="0.25">
      <c r="A68" t="s">
        <v>318</v>
      </c>
      <c r="J68" t="s">
        <v>321</v>
      </c>
    </row>
    <row r="69" spans="1:10" x14ac:dyDescent="0.25">
      <c r="A69" t="s">
        <v>319</v>
      </c>
    </row>
  </sheetData>
  <mergeCells count="1">
    <mergeCell ref="A4:B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11</vt:i4>
      </vt:variant>
    </vt:vector>
  </HeadingPairs>
  <TitlesOfParts>
    <vt:vector size="18" baseType="lpstr">
      <vt:lpstr>Sažetak</vt:lpstr>
      <vt:lpstr>Račun prihoda i rashoda</vt:lpstr>
      <vt:lpstr>Po izvorima</vt:lpstr>
      <vt:lpstr>Rashodi-funkcijska klasifikacij</vt:lpstr>
      <vt:lpstr>Račun financiranja</vt:lpstr>
      <vt:lpstr>Programska klasifikacija</vt:lpstr>
      <vt:lpstr>Organizacijska klasifikacija</vt:lpstr>
      <vt:lpstr>__CDSG1__</vt:lpstr>
      <vt:lpstr>__CDSG2__</vt:lpstr>
      <vt:lpstr>__CDSG3__</vt:lpstr>
      <vt:lpstr>__CDSG4__</vt:lpstr>
      <vt:lpstr>__CDSG5__</vt:lpstr>
      <vt:lpstr>__CDSG6__</vt:lpstr>
      <vt:lpstr>__CDSG7__</vt:lpstr>
      <vt:lpstr>__CDSG8__</vt:lpstr>
      <vt:lpstr>__CDSG9__</vt:lpstr>
      <vt:lpstr>__CDSNaslov__</vt:lpstr>
      <vt:lpstr>__Main__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Općina</dc:creator>
  <cp:lastModifiedBy>OpcinaDVoca</cp:lastModifiedBy>
  <cp:lastPrinted>2022-11-22T10:20:14Z</cp:lastPrinted>
  <dcterms:created xsi:type="dcterms:W3CDTF">2014-09-10T12:00:17Z</dcterms:created>
  <dcterms:modified xsi:type="dcterms:W3CDTF">2022-11-22T12:55:42Z</dcterms:modified>
</cp:coreProperties>
</file>